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</cols>
  <sheetData>
    <row r="1" ht="34" customHeight="1"/>
    <row r="2" ht="28" customHeight="1">
      <c r="A2" s="1" t="inlineStr">
        <is>
          <t xml:space="preserve">Adeguamento al GDPR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Adeguamento GDPR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Avvio e mappatura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perimetro, referenti, sedi e sistemi</t>
        </is>
      </c>
      <c r="C7" s="5" t="inlineStr">
        <is>
          <t xml:space="preserve">Avvio e mappatura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Questionario preliminare ai reparti</t>
        </is>
      </c>
      <c r="C8" s="5" t="inlineStr">
        <is>
          <t xml:space="preserve">Avvio e mappatura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Interviste ai reparti</t>
        </is>
      </c>
      <c r="C9" s="5" t="inlineStr">
        <is>
          <t xml:space="preserve">Avvio e mappatura</t>
        </is>
      </c>
      <c r="D9" s="8">
        <f>WORKDAY($J$3,4)</f>
      </c>
      <c r="E9" s="7">
        <v>9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   Personale: selezione, rapporto di lavoro, presenze</t>
        </is>
      </c>
      <c r="C10" s="5" t="inlineStr">
        <is>
          <t xml:space="preserve">Avvio e mappatura</t>
        </is>
      </c>
      <c r="D10" s="8">
        <f>WORKDAY($J$3,4)</f>
      </c>
      <c r="E10" s="7">
        <v>3</v>
      </c>
      <c r="F10" s="12">
        <f>IF(OR(D10="",E10=""),"",WORKDAY(D10,MAX(E10,1)-1))</f>
      </c>
      <c r="G10" s="7"/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   Commerciale e marketing: clienti, contatti, campagne</t>
        </is>
      </c>
      <c r="C11" s="5" t="inlineStr">
        <is>
          <t xml:space="preserve">Avvio e mappatura</t>
        </is>
      </c>
      <c r="D11" s="8">
        <f>WORKDAY($J$3,6)</f>
      </c>
      <c r="E11" s="7">
        <v>3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   Amministrazione: fornitori, fatture, pagamenti</t>
        </is>
      </c>
      <c r="C12" s="5" t="inlineStr">
        <is>
          <t xml:space="preserve">Avvio e mappatura</t>
        </is>
      </c>
      <c r="D12" s="8">
        <f>WORKDAY($J$3,8)</f>
      </c>
      <c r="E12" s="7">
        <v>2</v>
      </c>
      <c r="F12" s="12">
        <f>IF(OR(D12="",E12=""),"",WORKDAY(D12,MAX(E12,1)-1))</f>
      </c>
      <c r="G12" s="7"/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Sistemi informativi: applicazioni, accessi, copie di sicurezza</t>
        </is>
      </c>
      <c r="C13" s="5" t="inlineStr">
        <is>
          <t xml:space="preserve">Avvio e mappatura</t>
        </is>
      </c>
      <c r="D13" s="8">
        <f>WORKDAY($J$3,10)</f>
      </c>
      <c r="E13" s="7">
        <v>3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Inventario di sistemi, applicazioni e fornitori che trattano dati</t>
        </is>
      </c>
      <c r="C14" s="5" t="inlineStr">
        <is>
          <t xml:space="preserve">Avvio e mappatura</t>
        </is>
      </c>
      <c r="D14" s="8">
        <f>WORKDAY($J$3,10)</f>
      </c>
      <c r="E14" s="7">
        <v>6</v>
      </c>
      <c r="F14" s="12">
        <f>IF(OR(D14="",E14=""),"",WORKDAY(D14,MAX(E14,1)-1))</f>
      </c>
      <c r="G14" s="7" t="inlineStr">
        <is>
          <t xml:space="preserve">2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Mappa dei trattamenti</t>
        </is>
      </c>
      <c r="C15" s="5" t="inlineStr">
        <is>
          <t xml:space="preserve">Avvio e mappatura</t>
        </is>
      </c>
      <c r="D15" s="8">
        <f>WORKDAY($J$3,13)</f>
      </c>
      <c r="E15" s="7">
        <v>5</v>
      </c>
      <c r="F15" s="12">
        <f>IF(OR(D15="",E15=""),"",WORKDAY(D15,MAX(E15,1)-1))</f>
      </c>
      <c r="G15" s="7" t="inlineStr">
        <is>
          <t xml:space="preserve">4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Mappa dei trattamenti condivisa con la direzione</t>
        </is>
      </c>
      <c r="C16" s="5" t="inlineStr">
        <is>
          <t xml:space="preserve">Avvio e mappatura</t>
        </is>
      </c>
      <c r="D16" s="8">
        <f>WORKDAY($J$3,18)</f>
      </c>
      <c r="E16" s="7">
        <v>0</v>
      </c>
      <c r="F16" s="12">
        <f>IF(OR(D16="",E16=""),"",WORKDAY(D16,MAX(E16,1)-1))</f>
      </c>
      <c r="G16" s="7" t="inlineStr">
        <is>
          <t xml:space="preserve">10, 9, 3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Serve un responsabile della protezione dei dati?</t>
        </is>
      </c>
      <c r="C17" s="5" t="inlineStr">
        <is>
          <t xml:space="preserve">Registro e valutazioni</t>
        </is>
      </c>
      <c r="D17" s="8">
        <f>WORKDAY($J$3,19)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Registro delle attività di trattamento</t>
        </is>
      </c>
      <c r="C18" s="5" t="inlineStr">
        <is>
          <t xml:space="preserve">Registro e valutazioni</t>
        </is>
      </c>
      <c r="D18" s="8">
        <f>WORKDAY($J$3,19)</f>
      </c>
      <c r="E18" s="7">
        <v>7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Basi giuridiche e tempi di conservazione di ogni trattamento</t>
        </is>
      </c>
      <c r="C19" s="5" t="inlineStr">
        <is>
          <t xml:space="preserve">Registro e valutazioni</t>
        </is>
      </c>
      <c r="D19" s="8">
        <f>WORKDAY($J$3,19)</f>
      </c>
      <c r="E19" s="7">
        <v>5</v>
      </c>
      <c r="F19" s="12">
        <f>IF(OR(D19="",E19=""),"",WORKDAY(D19,MAX(E19,1)-1))</f>
      </c>
      <c r="G19" s="7" t="inlineStr">
        <is>
          <t xml:space="preserve">11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Trasferimenti fuori dall'Unione e loro garanzie</t>
        </is>
      </c>
      <c r="C20" s="5" t="inlineStr">
        <is>
          <t xml:space="preserve">Registro e valutazioni</t>
        </is>
      </c>
      <c r="D20" s="8">
        <f>WORKDAY($J$3,24)</f>
      </c>
      <c r="E20" s="7">
        <v>3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Bilanciamento del legittimo interesse</t>
        </is>
      </c>
      <c r="C21" s="5" t="inlineStr">
        <is>
          <t xml:space="preserve">Registro e valutazioni</t>
        </is>
      </c>
      <c r="D21" s="8">
        <f>WORKDAY($J$3,26)</f>
      </c>
      <c r="E21" s="7">
        <v>3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Quali trattamenti richiedono la valutazione d'impatto</t>
        </is>
      </c>
      <c r="C22" s="5" t="inlineStr">
        <is>
          <t xml:space="preserve">Registro e valutazioni</t>
        </is>
      </c>
      <c r="D22" s="8">
        <f>WORKDAY($J$3,26)</f>
      </c>
      <c r="E22" s="7">
        <v>2</v>
      </c>
      <c r="F22" s="12">
        <f>IF(OR(D22="",E22=""),"",WORKDAY(D22,MAX(E22,1)-1))</f>
      </c>
      <c r="G22" s="7" t="inlineStr">
        <is>
          <t xml:space="preserve">13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Valutazione d'impatto dei trattamenti a rischio elevato</t>
        </is>
      </c>
      <c r="C23" s="5" t="inlineStr">
        <is>
          <t xml:space="preserve">Registro e valutazioni</t>
        </is>
      </c>
      <c r="D23" s="8">
        <f>WORKDAY($J$3,28)</f>
      </c>
      <c r="E23" s="7">
        <v>10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Informative agli interessati</t>
        </is>
      </c>
      <c r="C24" s="5" t="inlineStr">
        <is>
          <t xml:space="preserve">Documenti e nomine</t>
        </is>
      </c>
      <c r="D24" s="8">
        <f>WORKDAY($J$3,26)</f>
      </c>
      <c r="E24" s="7">
        <v>10</v>
      </c>
      <c r="F24" s="12">
        <f>IF(OR(D24="",E24=""),"",WORKDAY(D24,MAX(E24,1)-1))</f>
      </c>
      <c r="G24" s="7" t="inlineStr">
        <is>
          <t xml:space="preserve">13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Cookie e consenso sul sito</t>
        </is>
      </c>
      <c r="C25" s="5" t="inlineStr">
        <is>
          <t xml:space="preserve">Documenti e nomine</t>
        </is>
      </c>
      <c r="D25" s="8">
        <f>WORKDAY($J$3,30)</f>
      </c>
      <c r="E25" s="7">
        <v>4</v>
      </c>
      <c r="F25" s="12">
        <f>IF(OR(D25="",E25=""),"",WORKDAY(D25,MAX(E25,1)-1))</f>
      </c>
      <c r="G25" s="7" t="inlineStr">
        <is>
          <t xml:space="preserve">13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Accordi con i fornitori responsabili del trattamento</t>
        </is>
      </c>
      <c r="C26" s="5" t="inlineStr">
        <is>
          <t xml:space="preserve">Documenti e nomine</t>
        </is>
      </c>
      <c r="D26" s="8">
        <f>WORKDAY($J$3,30)</f>
      </c>
      <c r="E26" s="7">
        <v>11</v>
      </c>
      <c r="F26" s="12">
        <f>IF(OR(D26="",E26=""),"",WORKDAY(D26,MAX(E26,1)-1))</f>
      </c>
      <c r="G26" s="7" t="inlineStr">
        <is>
          <t xml:space="preserve">13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Autorizzazioni e istruzioni al personale</t>
        </is>
      </c>
      <c r="C27" s="5" t="inlineStr">
        <is>
          <t xml:space="preserve">Documenti e nomine</t>
        </is>
      </c>
      <c r="D27" s="8">
        <f>WORKDAY($J$3,36)</f>
      </c>
      <c r="E27" s="7">
        <v>3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Accordi di contitolarità, se ce ne sono</t>
        </is>
      </c>
      <c r="C28" s="5" t="inlineStr">
        <is>
          <t xml:space="preserve">Documenti e nomine</t>
        </is>
      </c>
      <c r="D28" s="8">
        <f>WORKDAY($J$3,36)</f>
      </c>
      <c r="E28" s="7">
        <v>2</v>
      </c>
      <c r="F28" s="12">
        <f>IF(OR(D28="",E28=""),"",WORKDAY(D28,MAX(E28,1)-1))</f>
      </c>
      <c r="G28" s="7" t="inlineStr">
        <is>
          <t xml:space="preserve">19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Nomina e comunicazione del responsabile della protezione dei dati, se serve</t>
        </is>
      </c>
      <c r="C29" s="5" t="inlineStr">
        <is>
          <t xml:space="preserve">Documenti e nomine</t>
        </is>
      </c>
      <c r="D29" s="8">
        <f>WORKDAY($J$3,38)</f>
      </c>
      <c r="E29" s="7">
        <v>2</v>
      </c>
      <c r="F29" s="12">
        <f>IF(OR(D29="",E29=""),"",WORKDAY(D29,MAX(E29,1)-1))</f>
      </c>
      <c r="G29" s="7" t="inlineStr">
        <is>
          <t xml:space="preserve">12, 23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Il cliente rilegge e approva i documenti</t>
        </is>
      </c>
      <c r="C30" s="5" t="inlineStr">
        <is>
          <t xml:space="preserve">Documenti e nomine</t>
        </is>
      </c>
      <c r="D30" s="8">
        <f>WORKDAY($J$3,41)</f>
      </c>
      <c r="E30" s="7">
        <v>5</v>
      </c>
      <c r="F30" s="12">
        <f>IF(OR(D30="",E30=""),"",WORKDAY(D30,MAX(E30,1)-1))</f>
      </c>
      <c r="G30" s="7" t="inlineStr">
        <is>
          <t xml:space="preserve">21, 22, 24, 20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Documenti e nomine approvati</t>
        </is>
      </c>
      <c r="C31" s="5" t="inlineStr">
        <is>
          <t xml:space="preserve">Documenti e nomine</t>
        </is>
      </c>
      <c r="D31" s="8">
        <f>WORKDAY($J$3,45)</f>
      </c>
      <c r="E31" s="7">
        <v>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Valutazione delle misure di sicurezza</t>
        </is>
      </c>
      <c r="C32" s="5" t="inlineStr">
        <is>
          <t xml:space="preserve">Misure e procedure</t>
        </is>
      </c>
      <c r="D32" s="8">
        <f>WORKDAY($J$3,36)</f>
      </c>
      <c r="E32" s="7">
        <v>7</v>
      </c>
      <c r="F32" s="12">
        <f>IF(OR(D32="",E32=""),"",WORKDAY(D32,MAX(E32,1)-1))</f>
      </c>
      <c r="G32" s="7" t="inlineStr">
        <is>
          <t xml:space="preserve">13, 15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Procedura per le violazioni dei dati e loro registro</t>
        </is>
      </c>
      <c r="C33" s="5" t="inlineStr">
        <is>
          <t xml:space="preserve">Misure e procedure</t>
        </is>
      </c>
      <c r="D33" s="8">
        <f>WORKDAY($J$3,43)</f>
      </c>
      <c r="E33" s="7">
        <v>3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Procedura per le richieste degli interessati</t>
        </is>
      </c>
      <c r="C34" s="5" t="inlineStr">
        <is>
          <t xml:space="preserve">Misure e procedure</t>
        </is>
      </c>
      <c r="D34" s="8">
        <f>WORKDAY($J$3,43)</f>
      </c>
      <c r="E34" s="7">
        <v>3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Politica di conservazione e cancellazione</t>
        </is>
      </c>
      <c r="C35" s="5" t="inlineStr">
        <is>
          <t xml:space="preserve">Misure e procedure</t>
        </is>
      </c>
      <c r="D35" s="8">
        <f>WORKDAY($J$3,46)</f>
      </c>
      <c r="E35" s="7">
        <v>3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Regole per i nuovi trattamenti e i nuovi fornitori</t>
        </is>
      </c>
      <c r="C36" s="5" t="inlineStr">
        <is>
          <t xml:space="preserve">Misure e procedure</t>
        </is>
      </c>
      <c r="D36" s="8">
        <f>WORKDAY($J$3,46)</f>
      </c>
      <c r="E36" s="7">
        <v>3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Piano delle azioni per le misure mancanti</t>
        </is>
      </c>
      <c r="C37" s="5" t="inlineStr">
        <is>
          <t xml:space="preserve">Misure e procedure</t>
        </is>
      </c>
      <c r="D37" s="8">
        <f>WORKDAY($J$3,49)</f>
      </c>
      <c r="E37" s="7">
        <v>2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Formazione del personale</t>
        </is>
      </c>
      <c r="C38" s="5" t="inlineStr">
        <is>
          <t xml:space="preserve">Formazione e verifica</t>
        </is>
      </c>
      <c r="D38" s="8">
        <f>WORKDAY($J$3,51)</f>
      </c>
      <c r="E38" s="7">
        <v>5</v>
      </c>
      <c r="F38" s="12">
        <f>IF(OR(D38="",E38=""),"",WORKDAY(D38,MAX(E38,1)-1))</f>
      </c>
      <c r="G38" s="7" t="inlineStr">
        <is>
          <t xml:space="preserve">32, 26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Formazione di chi amministra i sistemi</t>
        </is>
      </c>
      <c r="C39" s="5" t="inlineStr">
        <is>
          <t xml:space="preserve">Formazione e verifica</t>
        </is>
      </c>
      <c r="D39" s="8">
        <f>WORKDAY($J$3,51)</f>
      </c>
      <c r="E39" s="7">
        <v>2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Il cliente attua le azioni del piano</t>
        </is>
      </c>
      <c r="C40" s="5" t="inlineStr">
        <is>
          <t xml:space="preserve">Formazione e verifica</t>
        </is>
      </c>
      <c r="D40" s="8">
        <f>WORKDAY($J$3,51)</f>
      </c>
      <c r="E40" s="7">
        <v>9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Simulazione di una violazione dei dati</t>
        </is>
      </c>
      <c r="C41" s="5" t="inlineStr">
        <is>
          <t xml:space="preserve">Formazione e verifica</t>
        </is>
      </c>
      <c r="D41" s="8">
        <f>WORKDAY($J$3,60)</f>
      </c>
      <c r="E41" s="7">
        <v>2</v>
      </c>
      <c r="F41" s="12">
        <f>IF(OR(D41="",E41=""),"",WORKDAY(D41,MAX(E41,1)-1))</f>
      </c>
      <c r="G41" s="7" t="inlineStr">
        <is>
          <t xml:space="preserve">35, 33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Verifica finale</t>
        </is>
      </c>
      <c r="C42" s="5" t="inlineStr">
        <is>
          <t xml:space="preserve">Formazione e verifica</t>
        </is>
      </c>
      <c r="D42" s="8">
        <f>WORKDAY($J$3,60)</f>
      </c>
      <c r="E42" s="7">
        <v>5</v>
      </c>
      <c r="F42" s="12">
        <f>IF(OR(D42="",E42=""),"",WORKDAY(D42,MAX(E42,1)-1))</f>
      </c>
      <c r="G42" s="7" t="inlineStr">
        <is>
          <t xml:space="preserve">35, 33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Relazione finale e calendario delle revisioni</t>
        </is>
      </c>
      <c r="C43" s="5" t="inlineStr">
        <is>
          <t xml:space="preserve">Formazione e verifica</t>
        </is>
      </c>
      <c r="D43" s="8">
        <f>WORKDAY($J$3,65)</f>
      </c>
      <c r="E43" s="7">
        <v>2</v>
      </c>
      <c r="F43" s="12">
        <f>IF(OR(D43="",E43=""),"",WORKDAY(D43,MAX(E43,1)-1))</f>
      </c>
      <c r="G43" s="7" t="inlineStr">
        <is>
          <t xml:space="preserve">37, 36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Adeguamento concluso</t>
        </is>
      </c>
      <c r="C44" s="5" t="inlineStr">
        <is>
          <t xml:space="preserve">Formazione e verifica</t>
        </is>
      </c>
      <c r="D44" s="8">
        <f>WORKDAY($J$3,67)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6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</mergeCells>
  <conditionalFormatting sqref="L6:DL105">
    <cfRule type="expression" dxfId="6" priority="1" stopIfTrue="1">
      <formula>AND($H6="Sì",L$5=$F6)</formula>
    </cfRule>
  </conditionalFormatting>
  <conditionalFormatting sqref="L6:DL105">
    <cfRule type="expression" dxfId="7" priority="2" stopIfTrue="1">
      <formula>AND(AND($F6&lt;&gt;"",L$5&gt;=$D6,L$5&lt;=$F6),$F6&lt;TODAY(),N($I6)&lt;1)</formula>
    </cfRule>
  </conditionalFormatting>
  <conditionalFormatting sqref="L6:DL105">
    <cfRule type="expression" dxfId="8" priority="3" stopIfTrue="1">
      <formula>AND(AND($F6&lt;&gt;"",L$5&gt;=$D6,L$5&lt;=$F6),L$5&lt;$D6+($F6-$D6+1)*N($I6))</formula>
    </cfRule>
  </conditionalFormatting>
  <conditionalFormatting sqref="L6:DL105">
    <cfRule type="expression" dxfId="9" priority="4" stopIfTrue="1">
      <formula>AND($F6&lt;&gt;"",L$5&gt;=$D6,L$5&lt;=$F6)</formula>
    </cfRule>
  </conditionalFormatting>
  <conditionalFormatting sqref="L6:DL105">
    <cfRule type="expression" dxfId="10" priority="5" stopIfTrue="1">
      <formula>L$5=TODAY()</formula>
    </cfRule>
  </conditionalFormatting>
  <conditionalFormatting sqref="L6:DL105">
    <cfRule type="expression" dxfId="12" priority="6" stopIfTrue="1">
      <formula>WEEKDAY(L$5,2)&gt;5</formula>
    </cfRule>
  </conditionalFormatting>
  <conditionalFormatting sqref="L5:DL5">
    <cfRule type="expression" dxfId="11" priority="7" stopIfTrue="1">
      <formula>L5=TODAY()</formula>
    </cfRule>
  </conditionalFormatting>
  <conditionalFormatting sqref="L5:DL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Adeguamento GDPR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Trattamenti che nessuno racconta</t>
        </is>
      </c>
      <c r="C6" s="6" t="inlineStr">
        <is>
          <t xml:space="preserve">Un reparto usa un servizio o un foglio di calcolo che non compare nelle interviste: il registro nasce incompleto.</t>
        </is>
      </c>
      <c r="D6" s="5" t="inlineStr">
        <is>
          <t xml:space="preserve">Mappatura</t>
        </is>
      </c>
      <c r="E6" s="5"/>
      <c r="F6" s="7">
        <v>3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Questionario prima delle interviste; inventario dei sistemi incrociato con le spese per servizi in abbonamento.</t>
        </is>
      </c>
      <c r="L6" s="6" t="inlineStr">
        <is>
          <t xml:space="preserve">Interviste ai reparti; Inventario di sistemi, applicazioni e fornitori che trattano dati</t>
        </is>
      </c>
      <c r="M6" s="5" t="inlineStr">
        <is>
          <t xml:space="preserve">Identificato</t>
        </is>
      </c>
      <c r="N6" s="8">
        <f>WORKDAY(Piano!$J$3,12)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Fornitori che non firmano gli accordi</t>
        </is>
      </c>
      <c r="C7" s="6" t="inlineStr">
        <is>
          <t xml:space="preserve">Senza l'accordo il fornitore tratta dati senza garanzie, e il cliente resta esposto.</t>
        </is>
      </c>
      <c r="D7" s="5" t="inlineStr">
        <is>
          <t xml:space="preserve">Fornitori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Prima i fornitori che trattano più dati; per i grandi si accettano i loro accordi standard verificati; un sollecito con la scadenza.</t>
        </is>
      </c>
      <c r="L7" s="6" t="inlineStr">
        <is>
          <t xml:space="preserve">Accordi con i fornitori responsabili del trattamento</t>
        </is>
      </c>
      <c r="M7" s="5" t="inlineStr">
        <is>
          <t xml:space="preserve">Identificato</t>
        </is>
      </c>
      <c r="N7" s="8">
        <f>WORKDAY(Piano!$J$3,35)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Trasferimenti fuori dall'Unione non visti</t>
        </is>
      </c>
      <c r="C8" s="6" t="inlineStr">
        <is>
          <t xml:space="preserve">Posta, archivi in cloud e assistenza remota portano dati all'estero senza una garanzia.</t>
        </is>
      </c>
      <c r="D8" s="5" t="inlineStr">
        <is>
          <t xml:space="preserve">IT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Per ogni fornitore dell'inventario: dove sono i server e su quale garanzia; alternative europee dove manca.</t>
        </is>
      </c>
      <c r="L8" s="6" t="inlineStr">
        <is>
          <t xml:space="preserve">Trasferimenti fuori dall'Unione e loro garanzie</t>
        </is>
      </c>
      <c r="M8" s="5" t="inlineStr">
        <is>
          <t xml:space="preserve">Identificato</t>
        </is>
      </c>
      <c r="N8" s="8">
        <f>WORKDAY(Piano!$J$3,25)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Una violazione dei dati prima della procedura</t>
        </is>
      </c>
      <c r="C9" s="6" t="inlineStr">
        <is>
          <t xml:space="preserve">Un furto di un portatile o un attacco nelle prime settimane, quando nessuno sa che cosa fare né in quanto tempo.</t>
        </is>
      </c>
      <c r="D9" s="5" t="inlineStr">
        <is>
          <t xml:space="preserve">Sicurezza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Nella riunione di avvio si consegnano i primi passi (pagina «Violazione dei dati: i primi passi») e il contatto del consulente.</t>
        </is>
      </c>
      <c r="L9" s="6" t="inlineStr">
        <is>
          <t xml:space="preserve">Riunione di avvio: perimetro, referenti, sedi e sistemi; Procedura per le violazioni dei dati e loro registro</t>
        </is>
      </c>
      <c r="M9" s="5" t="inlineStr">
        <is>
          <t xml:space="preserve">Identificato</t>
        </is>
      </c>
      <c r="N9" s="8">
        <f>WORKDAY(Piano!$J$3,5)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Documenti approvati e non usati</t>
        </is>
      </c>
      <c r="C10" s="6" t="inlineStr">
        <is>
          <t xml:space="preserve">Informative e procedure restano in una cartella: il personale continua come prima.</t>
        </is>
      </c>
      <c r="D10" s="5" t="inlineStr">
        <is>
          <t xml:space="preserve">Organizzazione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Formazione su casi del reparto; verifica finale sui documenti in uso, non su quelli scritti.</t>
        </is>
      </c>
      <c r="L10" s="6" t="inlineStr">
        <is>
          <t xml:space="preserve">Formazione del personale; Verifica finale</t>
        </is>
      </c>
      <c r="M10" s="5" t="inlineStr">
        <is>
          <t xml:space="preserve">Identificato</t>
        </is>
      </c>
      <c r="N10" s="8">
        <f>WORKDAY(Piano!$J$3,55)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Misure di sicurezza che richiedono investimenti</t>
        </is>
      </c>
      <c r="C11" s="6" t="inlineStr">
        <is>
          <t xml:space="preserve">Autenticazione a più fattori, copie fuori sede o nuovi dispositivi costano, e la direzione li rimanda.</t>
        </is>
      </c>
      <c r="D11" s="5" t="inlineStr">
        <is>
          <t xml:space="preserve">IT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Piano delle azioni con priorità per rischio e costo; le misure senza costo subito, le altre con una data decisa dalla direzione.</t>
        </is>
      </c>
      <c r="L11" s="6" t="inlineStr">
        <is>
          <t xml:space="preserve">Valutazione delle misure di sicurezza; Piano delle azioni per le misure mancanti</t>
        </is>
      </c>
      <c r="M11" s="5" t="inlineStr">
        <is>
          <t xml:space="preserve">Identificato</t>
        </is>
      </c>
      <c r="N11" s="8">
        <f>WORKDAY(Piano!$J$3,50)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Adeguamento al GDPR: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Un'azienda in regola con il GDPR: mappa dei trattamenti, registro, valutazioni d'impatto, informative e nomine, misure, violazioni, formazione.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HYPERLINK("https://keenhour.com/modelli/adeguamento-gdpr","Il modello «Adeguamento al GDPR» nella galleria")</f>
      </c>
    </row>
    <row r="20">
      <c r="B20" s="29">
        <f>HYPERLINK("https://keenhour.com/modelli/adeguamento-gdpr/usa","Usa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Adeguamento al GDPR</dc:title>
  <dc:creator>KeenHour</dc:creator>
  <dc:language>it-IT</dc:language>
</cp:coreProperties>
</file>