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</cols>
  <sheetData>
    <row r="1" ht="34" customHeight="1"/>
    <row r="2" ht="28" customHeight="1">
      <c r="A2" s="1" t="inlineStr">
        <is>
          <t xml:space="preserve">Domanda di contributo su un bando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Bando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  <c r="JR4" s="15">
        <f>JR5</f>
      </c>
      <c r="JS4" s="15"/>
      <c r="JT4" s="15"/>
      <c r="JU4" s="15"/>
      <c r="JV4" s="15"/>
      <c r="JW4" s="15"/>
      <c r="JX4" s="15"/>
      <c r="JY4" s="15">
        <f>JY5</f>
      </c>
      <c r="JZ4" s="15"/>
      <c r="KA4" s="15"/>
      <c r="KB4" s="15"/>
      <c r="KC4" s="15"/>
      <c r="KD4" s="15"/>
      <c r="KE4" s="15"/>
      <c r="KF4" s="15">
        <f>KF5</f>
      </c>
      <c r="KG4" s="15"/>
      <c r="KH4" s="15"/>
      <c r="KI4" s="15"/>
      <c r="KJ4" s="15"/>
      <c r="KK4" s="15"/>
      <c r="KL4" s="15"/>
      <c r="KM4" s="15">
        <f>KM5</f>
      </c>
      <c r="KN4" s="15"/>
      <c r="KO4" s="15"/>
      <c r="KP4" s="15"/>
      <c r="KQ4" s="15"/>
      <c r="KR4" s="15"/>
      <c r="KS4" s="15"/>
      <c r="KT4" s="15">
        <f>KT5</f>
      </c>
      <c r="KU4" s="15"/>
      <c r="KV4" s="15"/>
      <c r="KW4" s="15"/>
      <c r="KX4" s="15"/>
      <c r="KY4" s="15"/>
      <c r="KZ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  <c r="JR5" s="16">
        <f>JQ5+1</f>
      </c>
      <c r="JS5" s="16">
        <f>JR5+1</f>
      </c>
      <c r="JT5" s="16">
        <f>JS5+1</f>
      </c>
      <c r="JU5" s="16">
        <f>JT5+1</f>
      </c>
      <c r="JV5" s="16">
        <f>JU5+1</f>
      </c>
      <c r="JW5" s="16">
        <f>JV5+1</f>
      </c>
      <c r="JX5" s="16">
        <f>JW5+1</f>
      </c>
      <c r="JY5" s="16">
        <f>JX5+1</f>
      </c>
      <c r="JZ5" s="16">
        <f>JY5+1</f>
      </c>
      <c r="KA5" s="16">
        <f>JZ5+1</f>
      </c>
      <c r="KB5" s="16">
        <f>KA5+1</f>
      </c>
      <c r="KC5" s="16">
        <f>KB5+1</f>
      </c>
      <c r="KD5" s="16">
        <f>KC5+1</f>
      </c>
      <c r="KE5" s="16">
        <f>KD5+1</f>
      </c>
      <c r="KF5" s="16">
        <f>KE5+1</f>
      </c>
      <c r="KG5" s="16">
        <f>KF5+1</f>
      </c>
      <c r="KH5" s="16">
        <f>KG5+1</f>
      </c>
      <c r="KI5" s="16">
        <f>KH5+1</f>
      </c>
      <c r="KJ5" s="16">
        <f>KI5+1</f>
      </c>
      <c r="KK5" s="16">
        <f>KJ5+1</f>
      </c>
      <c r="KL5" s="16">
        <f>KK5+1</f>
      </c>
      <c r="KM5" s="16">
        <f>KL5+1</f>
      </c>
      <c r="KN5" s="16">
        <f>KM5+1</f>
      </c>
      <c r="KO5" s="16">
        <f>KN5+1</f>
      </c>
      <c r="KP5" s="16">
        <f>KO5+1</f>
      </c>
      <c r="KQ5" s="16">
        <f>KP5+1</f>
      </c>
      <c r="KR5" s="16">
        <f>KQ5+1</f>
      </c>
      <c r="KS5" s="16">
        <f>KR5+1</f>
      </c>
      <c r="KT5" s="16">
        <f>KS5+1</f>
      </c>
      <c r="KU5" s="16">
        <f>KT5+1</f>
      </c>
      <c r="KV5" s="16">
        <f>KU5+1</f>
      </c>
      <c r="KW5" s="16">
        <f>KV5+1</f>
      </c>
      <c r="KX5" s="16">
        <f>KW5+1</f>
      </c>
      <c r="KY5" s="16">
        <f>KX5+1</f>
      </c>
      <c r="KZ5" s="16">
        <f>KY5+1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Analisi del bando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Lettura del bando e delle risposte ai quesiti</t>
        </is>
      </c>
      <c r="C7" s="5" t="inlineStr">
        <is>
          <t xml:space="preserve">Analisi del bando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Requisiti dell'impresa</t>
        </is>
      </c>
      <c r="C8" s="5" t="inlineStr">
        <is>
          <t xml:space="preserve">Analisi del bando</t>
        </is>
      </c>
      <c r="D8" s="8">
        <f>WORKDAY($J$3,4)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Il progetto d'investimento del cliente in sintesi</t>
        </is>
      </c>
      <c r="C9" s="5" t="inlineStr">
        <is>
          <t xml:space="preserve">Analisi del bando</t>
        </is>
      </c>
      <c r="D9" s="8">
        <f>WORKDAY($J$3,4)</f>
      </c>
      <c r="E9" s="7">
        <v>2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Simulazione del punteggio e del contributo</t>
        </is>
      </c>
      <c r="C10" s="5" t="inlineStr">
        <is>
          <t xml:space="preserve">Analisi del bando</t>
        </is>
      </c>
      <c r="D10" s="8">
        <f>WORKDAY($J$3,7)</f>
      </c>
      <c r="E10" s="7">
        <v>2</v>
      </c>
      <c r="F10" s="12">
        <f>IF(OR(D10="",E10=""),"",WORKDAY(D10,MAX(E10,1)-1))</f>
      </c>
      <c r="G10" s="7" t="inlineStr">
        <is>
          <t xml:space="preserve">3, 4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Il cliente decide di partecipare</t>
        </is>
      </c>
      <c r="C11" s="5" t="inlineStr">
        <is>
          <t xml:space="preserve">Analisi del bando</t>
        </is>
      </c>
      <c r="D11" s="8">
        <f>WORKDAY($J$3,9)</f>
      </c>
      <c r="E11" s="7">
        <v>0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Sì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degli investimenti per voce di spesa ammissibile</t>
        </is>
      </c>
      <c r="C12" s="5" t="inlineStr">
        <is>
          <t xml:space="preserve">Progetto e preventivi</t>
        </is>
      </c>
      <c r="D12" s="8">
        <f>WORKDAY($J$3,10)</f>
      </c>
      <c r="E12" s="7">
        <v>5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Preventivi dei fornitori</t>
        </is>
      </c>
      <c r="C13" s="5" t="inlineStr">
        <is>
          <t xml:space="preserve">Progetto e preventivi</t>
        </is>
      </c>
      <c r="D13" s="8">
        <f>WORKDAY($J$3,10)</f>
      </c>
      <c r="E13" s="7">
        <v>15</v>
      </c>
      <c r="F13" s="12">
        <f>IF(OR(D13="",E13=""),"",WORKDAY(D13,MAX(E13,1)-1))</f>
      </c>
      <c r="G13" s="7" t="inlineStr">
        <is>
          <t xml:space="preserve">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   Preventivi per macchinari e impianti</t>
        </is>
      </c>
      <c r="C14" s="5" t="inlineStr">
        <is>
          <t xml:space="preserve">Progetto e preventivi</t>
        </is>
      </c>
      <c r="D14" s="8">
        <f>WORKDAY($J$3,10)</f>
      </c>
      <c r="E14" s="7">
        <v>15</v>
      </c>
      <c r="F14" s="12">
        <f>IF(OR(D14="",E14=""),"",WORKDAY(D14,MAX(E14,1)-1))</f>
      </c>
      <c r="G14" s="7"/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Preventivi per i programmi informatici</t>
        </is>
      </c>
      <c r="C15" s="5" t="inlineStr">
        <is>
          <t xml:space="preserve">Progetto e preventivi</t>
        </is>
      </c>
      <c r="D15" s="8">
        <f>WORKDAY($J$3,10)</f>
      </c>
      <c r="E15" s="7">
        <v>11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Preventivi delle consulenze</t>
        </is>
      </c>
      <c r="C16" s="5" t="inlineStr">
        <is>
          <t xml:space="preserve">Progetto e preventivi</t>
        </is>
      </c>
      <c r="D16" s="8">
        <f>WORKDAY($J$3,12)</f>
      </c>
      <c r="E16" s="7">
        <v>11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   Preventivi delle opere murarie</t>
        </is>
      </c>
      <c r="C17" s="5" t="inlineStr">
        <is>
          <t xml:space="preserve">Progetto e preventivi</t>
        </is>
      </c>
      <c r="D17" s="8">
        <f>WORKDAY($J$3,14)</f>
      </c>
      <c r="E17" s="7">
        <v>11</v>
      </c>
      <c r="F17" s="12">
        <f>IF(OR(D17="",E17=""),"",WORKDAY(D17,MAX(E17,1)-1))</f>
      </c>
      <c r="G17" s="7"/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Copertura della quota non agevolata</t>
        </is>
      </c>
      <c r="C18" s="5" t="inlineStr">
        <is>
          <t xml:space="preserve">Progetto e preventivi</t>
        </is>
      </c>
      <c r="D18" s="8">
        <f>WORKDAY($J$3,15)</f>
      </c>
      <c r="E18" s="7">
        <v>4</v>
      </c>
      <c r="F18" s="12">
        <f>IF(OR(D18="",E18=""),"",WORKDAY(D18,MAX(E18,1)-1))</f>
      </c>
      <c r="G18" s="7" t="inlineStr">
        <is>
          <t xml:space="preserve">7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Relazione tecnica ed economica del progetto</t>
        </is>
      </c>
      <c r="C19" s="5" t="inlineStr">
        <is>
          <t xml:space="preserve">Progetto e preventivi</t>
        </is>
      </c>
      <c r="D19" s="8">
        <f>WORKDAY($J$3,19)</f>
      </c>
      <c r="E19" s="7">
        <v>10</v>
      </c>
      <c r="F19" s="12">
        <f>IF(OR(D19="",E19=""),"",WORKDAY(D19,MAX(E19,1)-1))</f>
      </c>
      <c r="G19" s="7" t="inlineStr">
        <is>
          <t xml:space="preserve">7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Indicatori del punteggio con le loro prove</t>
        </is>
      </c>
      <c r="C20" s="5" t="inlineStr">
        <is>
          <t xml:space="preserve">Progetto e preventivi</t>
        </is>
      </c>
      <c r="D20" s="8">
        <f>WORKDAY($J$3,25)</f>
      </c>
      <c r="E20" s="7">
        <v>4</v>
      </c>
      <c r="F20" s="12">
        <f>IF(OR(D20="",E20=""),"",WORKDAY(D20,MAX(E20,1)-1))</f>
      </c>
      <c r="G20" s="7" t="inlineStr">
        <is>
          <t xml:space="preserve">8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Revisione del progetto con il cliente</t>
        </is>
      </c>
      <c r="C21" s="5" t="inlineStr">
        <is>
          <t xml:space="preserve">Progetto e preventivi</t>
        </is>
      </c>
      <c r="D21" s="8">
        <f>WORKDAY($J$3,29)</f>
      </c>
      <c r="E21" s="7">
        <v>3</v>
      </c>
      <c r="F21" s="12">
        <f>IF(OR(D21="",E21=""),"",WORKDAY(D21,MAX(E21,1)-1))</f>
      </c>
      <c r="G21" s="7" t="inlineStr">
        <is>
          <t xml:space="preserve">14, 15, 13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Progetto pronto per la domanda</t>
        </is>
      </c>
      <c r="C22" s="5" t="inlineStr">
        <is>
          <t xml:space="preserve">Progetto e preventivi</t>
        </is>
      </c>
      <c r="D22" s="8">
        <f>WORKDAY($J$3,32)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Accreditamento sulla piattaforma dell'ente gestore</t>
        </is>
      </c>
      <c r="C23" s="5" t="inlineStr">
        <is>
          <t xml:space="preserve">Domanda</t>
        </is>
      </c>
      <c r="D23" s="8">
        <f>WORKDAY($J$3,10)</f>
      </c>
      <c r="E23" s="7">
        <v>2</v>
      </c>
      <c r="F23" s="12">
        <f>IF(OR(D23="",E23=""),"",WORKDAY(D23,MAX(E23,1)-1))</f>
      </c>
      <c r="G23" s="7" t="inlineStr">
        <is>
          <t xml:space="preserve">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Allegati della domanda</t>
        </is>
      </c>
      <c r="C24" s="5" t="inlineStr">
        <is>
          <t xml:space="preserve">Domanda</t>
        </is>
      </c>
      <c r="D24" s="8">
        <f>WORKDAY($J$3,33)</f>
      </c>
      <c r="E24" s="7">
        <v>5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Compilazione della domanda sulla piattaforma</t>
        </is>
      </c>
      <c r="C25" s="5" t="inlineStr">
        <is>
          <t xml:space="preserve">Domanda</t>
        </is>
      </c>
      <c r="D25" s="8">
        <f>WORKDAY($J$3,38)</f>
      </c>
      <c r="E25" s="7">
        <v>2</v>
      </c>
      <c r="F25" s="12">
        <f>IF(OR(D25="",E25=""),"",WORKDAY(D25,MAX(E25,1)-1))</f>
      </c>
      <c r="G25" s="7" t="inlineStr">
        <is>
          <t xml:space="preserve">19, 18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Firma digitale del legale rappresentante</t>
        </is>
      </c>
      <c r="C26" s="5" t="inlineStr">
        <is>
          <t xml:space="preserve">Domanda</t>
        </is>
      </c>
      <c r="D26" s="8">
        <f>WORKDAY($J$3,40)</f>
      </c>
      <c r="E26" s="7">
        <v>1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Invio della domanda e ricevuta</t>
        </is>
      </c>
      <c r="C27" s="5" t="inlineStr">
        <is>
          <t xml:space="preserve">Domanda</t>
        </is>
      </c>
      <c r="D27" s="8">
        <f>WORKDAY($J$3,41)</f>
      </c>
      <c r="E27" s="7">
        <v>1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Domanda inviata</t>
        </is>
      </c>
      <c r="C28" s="5" t="inlineStr">
        <is>
          <t xml:space="preserve">Domanda</t>
        </is>
      </c>
      <c r="D28" s="8">
        <f>WORKDAY($J$3,41)</f>
      </c>
      <c r="E28" s="7">
        <v>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Istruttoria dell'ente gestore</t>
        </is>
      </c>
      <c r="C29" s="5" t="inlineStr">
        <is>
          <t xml:space="preserve">Concessione</t>
        </is>
      </c>
      <c r="D29" s="8">
        <f>WORKDAY($J$3,42)</f>
      </c>
      <c r="E29" s="7">
        <v>60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Risposta alle richieste di integrazione</t>
        </is>
      </c>
      <c r="C30" s="5" t="inlineStr">
        <is>
          <t xml:space="preserve">Concessione</t>
        </is>
      </c>
      <c r="D30" s="8">
        <f>WORKDAY($J$3,70)</f>
      </c>
      <c r="E30" s="7">
        <v>6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Graduatoria e provvedimento di concessione</t>
        </is>
      </c>
      <c r="C31" s="5" t="inlineStr">
        <is>
          <t xml:space="preserve">Concessione</t>
        </is>
      </c>
      <c r="D31" s="8">
        <f>WORKDAY($J$3,101)</f>
      </c>
      <c r="E31" s="7">
        <v>0</v>
      </c>
      <c r="F31" s="12">
        <f>IF(OR(D31="",E31=""),"",WORKDAY(D31,MAX(E31,1)-1))</f>
      </c>
      <c r="G31" s="7" t="inlineStr">
        <is>
          <t xml:space="preserve">24, 25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Accettazione del contributo e degli obblighi</t>
        </is>
      </c>
      <c r="C32" s="5" t="inlineStr">
        <is>
          <t xml:space="preserve">Concessione</t>
        </is>
      </c>
      <c r="D32" s="8">
        <f>WORKDAY($J$3,102)</f>
      </c>
      <c r="E32" s="7">
        <v>3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Codice unico di progetto e regole per fatture e pagamenti</t>
        </is>
      </c>
      <c r="C33" s="5" t="inlineStr">
        <is>
          <t xml:space="preserve">Concessione</t>
        </is>
      </c>
      <c r="D33" s="8">
        <f>WORKDAY($J$3,102)</f>
      </c>
      <c r="E33" s="7">
        <v>2</v>
      </c>
      <c r="F33" s="12">
        <f>IF(OR(D33="",E33=""),"",WORKDAY(D33,MAX(E33,1)-1))</f>
      </c>
      <c r="G33" s="7" t="inlineStr">
        <is>
          <t xml:space="preserve">26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Concessione accettata</t>
        </is>
      </c>
      <c r="C34" s="5" t="inlineStr">
        <is>
          <t xml:space="preserve">Concessione</t>
        </is>
      </c>
      <c r="D34" s="8">
        <f>WORKDAY($J$3,105)</f>
      </c>
      <c r="E34" s="7">
        <v>0</v>
      </c>
      <c r="F34" s="12">
        <f>IF(OR(D34="",E34=""),"",WORKDAY(D34,MAX(E34,1)-1))</f>
      </c>
      <c r="G34" s="7" t="inlineStr">
        <is>
          <t xml:space="preserve">27, 28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Istruzioni al cliente e ai fornitori per fatture e pagamenti</t>
        </is>
      </c>
      <c r="C35" s="5" t="inlineStr">
        <is>
          <t xml:space="preserve">Realizzazione e rendicontazione</t>
        </is>
      </c>
      <c r="D35" s="8">
        <f>WORKDAY($J$3,106)</f>
      </c>
      <c r="E35" s="7">
        <v>1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Richiesta dell'anticipo con la garanzia, se il bando la prevede</t>
        </is>
      </c>
      <c r="C36" s="5" t="inlineStr">
        <is>
          <t xml:space="preserve">Realizzazione e rendicontazione</t>
        </is>
      </c>
      <c r="D36" s="8">
        <f>WORKDAY($J$3,106)</f>
      </c>
      <c r="E36" s="7">
        <v>10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Il cliente realizza l'investimento</t>
        </is>
      </c>
      <c r="C37" s="5" t="inlineStr">
        <is>
          <t xml:space="preserve">Realizzazione e rendicontazione</t>
        </is>
      </c>
      <c r="D37" s="8">
        <f>WORKDAY($J$3,106)</f>
      </c>
      <c r="E37" s="7">
        <v>70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Controllo periodico di fatture e pagamenti</t>
        </is>
      </c>
      <c r="C38" s="5" t="inlineStr">
        <is>
          <t xml:space="preserve">Realizzazione e rendicontazione</t>
        </is>
      </c>
      <c r="D38" s="8">
        <f>WORKDAY($J$3,110)</f>
      </c>
      <c r="E38" s="7">
        <v>66</v>
      </c>
      <c r="F38" s="12">
        <f>IF(OR(D38="",E38=""),"",WORKDAY(D38,MAX(E38,1)-1))</f>
      </c>
      <c r="G38" s="7" t="inlineStr">
        <is>
          <t xml:space="preserve">30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Rendicontazione intermedia, se prevista</t>
        </is>
      </c>
      <c r="C39" s="5" t="inlineStr">
        <is>
          <t xml:space="preserve">Realizzazione e rendicontazione</t>
        </is>
      </c>
      <c r="D39" s="8">
        <f>WORKDAY($J$3,140)</f>
      </c>
      <c r="E39" s="7">
        <v>6</v>
      </c>
      <c r="F39" s="12">
        <f>IF(OR(D39="",E39=""),"",WORKDAY(D39,MAX(E39,1)-1))</f>
      </c>
      <c r="G39" s="7" t="inlineStr">
        <is>
          <t xml:space="preserve">30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Rendicontazione finale delle spese</t>
        </is>
      </c>
      <c r="C40" s="5" t="inlineStr">
        <is>
          <t xml:space="preserve">Realizzazione e rendicontazione</t>
        </is>
      </c>
      <c r="D40" s="8">
        <f>WORKDAY($J$3,176)</f>
      </c>
      <c r="E40" s="7">
        <v>10</v>
      </c>
      <c r="F40" s="12">
        <f>IF(OR(D40="",E40=""),"",WORKDAY(D40,MAX(E40,1)-1))</f>
      </c>
      <c r="G40" s="7" t="inlineStr">
        <is>
          <t xml:space="preserve">32, 33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   Macchinari e impianti: fatture, pagamenti, verbali di installazione</t>
        </is>
      </c>
      <c r="C41" s="5" t="inlineStr">
        <is>
          <t xml:space="preserve">Realizzazione e rendicontazione</t>
        </is>
      </c>
      <c r="D41" s="8">
        <f>WORKDAY($J$3,176)</f>
      </c>
      <c r="E41" s="7">
        <v>5</v>
      </c>
      <c r="F41" s="12">
        <f>IF(OR(D41="",E41=""),"",WORKDAY(D41,MAX(E41,1)-1))</f>
      </c>
      <c r="G41" s="7"/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   Programmi informatici: fatture, pagamenti, licenze</t>
        </is>
      </c>
      <c r="C42" s="5" t="inlineStr">
        <is>
          <t xml:space="preserve">Realizzazione e rendicontazione</t>
        </is>
      </c>
      <c r="D42" s="8">
        <f>WORKDAY($J$3,178)</f>
      </c>
      <c r="E42" s="7">
        <v>4</v>
      </c>
      <c r="F42" s="12">
        <f>IF(OR(D42="",E42=""),"",WORKDAY(D42,MAX(E42,1)-1))</f>
      </c>
      <c r="G42" s="7"/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   Consulenze: fatture, pagamenti, relazioni dei consulenti</t>
        </is>
      </c>
      <c r="C43" s="5" t="inlineStr">
        <is>
          <t xml:space="preserve">Realizzazione e rendicontazione</t>
        </is>
      </c>
      <c r="D43" s="8">
        <f>WORKDAY($J$3,180)</f>
      </c>
      <c r="E43" s="7">
        <v>3</v>
      </c>
      <c r="F43" s="12">
        <f>IF(OR(D43="",E43=""),"",WORKDAY(D43,MAX(E43,1)-1))</f>
      </c>
      <c r="G43" s="7"/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   Opere murarie: fatture, pagamenti, stati di avanzamento dell'impresa</t>
        </is>
      </c>
      <c r="C44" s="5" t="inlineStr">
        <is>
          <t xml:space="preserve">Realizzazione e rendicontazione</t>
        </is>
      </c>
      <c r="D44" s="8">
        <f>WORKDAY($J$3,181)</f>
      </c>
      <c r="E44" s="7">
        <v>5</v>
      </c>
      <c r="F44" s="12">
        <f>IF(OR(D44="",E44=""),"",WORKDAY(D44,MAX(E44,1)-1))</f>
      </c>
      <c r="G44" s="7"/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Relazione finale sul progetto realizzato</t>
        </is>
      </c>
      <c r="C45" s="5" t="inlineStr">
        <is>
          <t xml:space="preserve">Realizzazione e rendicontazione</t>
        </is>
      </c>
      <c r="D45" s="8">
        <f>WORKDAY($J$3,180)</f>
      </c>
      <c r="E45" s="7">
        <v>6</v>
      </c>
      <c r="F45" s="12">
        <f>IF(OR(D45="",E45=""),"",WORKDAY(D45,MAX(E45,1)-1))</f>
      </c>
      <c r="G45" s="7" t="inlineStr">
        <is>
          <t xml:space="preserve">32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Invio della rendicontazione</t>
        </is>
      </c>
      <c r="C46" s="5" t="inlineStr">
        <is>
          <t xml:space="preserve">Realizzazione e rendicontazione</t>
        </is>
      </c>
      <c r="D46" s="8">
        <f>WORKDAY($J$3,186)</f>
      </c>
      <c r="E46" s="7">
        <v>1</v>
      </c>
      <c r="F46" s="12">
        <f>IF(OR(D46="",E46=""),"",WORKDAY(D46,MAX(E46,1)-1))</f>
      </c>
      <c r="G46" s="7" t="inlineStr">
        <is>
          <t xml:space="preserve">35, 40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Verifica della rendicontazione da parte dell'ente</t>
        </is>
      </c>
      <c r="C47" s="5" t="inlineStr">
        <is>
          <t xml:space="preserve">Realizzazione e rendicontazione</t>
        </is>
      </c>
      <c r="D47" s="8">
        <f>WORKDAY($J$3,187)</f>
      </c>
      <c r="E47" s="7">
        <v>20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Contributo erogato</t>
        </is>
      </c>
      <c r="C48" s="5" t="inlineStr">
        <is>
          <t xml:space="preserve">Realizzazione e rendicontazione</t>
        </is>
      </c>
      <c r="D48" s="8">
        <f>WORKDAY($J$3,206)</f>
      </c>
      <c r="E48" s="7">
        <v>0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Sì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Promemoria dei vincoli dopo l'erogazione</t>
        </is>
      </c>
      <c r="C49" s="5" t="inlineStr">
        <is>
          <t xml:space="preserve">Realizzazione e rendicontazione</t>
        </is>
      </c>
      <c r="D49" s="8">
        <f>WORKDAY($J$3,207)</f>
      </c>
      <c r="E49" s="7">
        <v>1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4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  <mergeCell ref="KT4:KZ4"/>
  </mergeCells>
  <conditionalFormatting sqref="L6:KZ105">
    <cfRule type="expression" dxfId="6" priority="1" stopIfTrue="1">
      <formula>AND($H6="Sì",L$5=$F6)</formula>
    </cfRule>
  </conditionalFormatting>
  <conditionalFormatting sqref="L6:KZ105">
    <cfRule type="expression" dxfId="7" priority="2" stopIfTrue="1">
      <formula>AND(AND($F6&lt;&gt;"",L$5&gt;=$D6,L$5&lt;=$F6),$F6&lt;TODAY(),N($I6)&lt;1)</formula>
    </cfRule>
  </conditionalFormatting>
  <conditionalFormatting sqref="L6:KZ105">
    <cfRule type="expression" dxfId="8" priority="3" stopIfTrue="1">
      <formula>AND(AND($F6&lt;&gt;"",L$5&gt;=$D6,L$5&lt;=$F6),L$5&lt;$D6+($F6-$D6+1)*N($I6))</formula>
    </cfRule>
  </conditionalFormatting>
  <conditionalFormatting sqref="L6:KZ105">
    <cfRule type="expression" dxfId="9" priority="4" stopIfTrue="1">
      <formula>AND($F6&lt;&gt;"",L$5&gt;=$D6,L$5&lt;=$F6)</formula>
    </cfRule>
  </conditionalFormatting>
  <conditionalFormatting sqref="L6:KZ105">
    <cfRule type="expression" dxfId="10" priority="5" stopIfTrue="1">
      <formula>L$5=TODAY()</formula>
    </cfRule>
  </conditionalFormatting>
  <conditionalFormatting sqref="L6:KZ105">
    <cfRule type="expression" dxfId="12" priority="6" stopIfTrue="1">
      <formula>WEEKDAY(L$5,2)&gt;5</formula>
    </cfRule>
  </conditionalFormatting>
  <conditionalFormatting sqref="L5:KZ5">
    <cfRule type="expression" dxfId="11" priority="7" stopIfTrue="1">
      <formula>L5=TODAY()</formula>
    </cfRule>
  </conditionalFormatting>
  <conditionalFormatting sqref="L5:KZ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Bando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45" customHeight="1">
      <c r="A6" s="13">
        <f>IF(B6="","","R-"&amp;(ROW()-5))</f>
      </c>
      <c r="B6" s="6" t="inlineStr">
        <is>
          <t xml:space="preserve">Un requisito che manca, scoperto tardi</t>
        </is>
      </c>
      <c r="C6" s="6" t="inlineStr">
        <is>
          <t xml:space="preserve">Aiuti già ricevuti oltre il massimale, irregolarità contributiva, codice di attività escluso: la domanda non è ammissibile.</t>
        </is>
      </c>
      <c r="D6" s="5" t="inlineStr">
        <is>
          <t xml:space="preserve">Requisiti</t>
        </is>
      </c>
      <c r="E6" s="5"/>
      <c r="F6" s="7">
        <v>2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Evitare</t>
        </is>
      </c>
      <c r="K6" s="6" t="inlineStr">
        <is>
          <t xml:space="preserve">Verifica dei requisiti con i documenti, non con le dichiarazioni, prima di decidere di partecipare.</t>
        </is>
      </c>
      <c r="L6" s="6" t="inlineStr">
        <is>
          <t xml:space="preserve">Requisiti dell'impresa</t>
        </is>
      </c>
      <c r="M6" s="5" t="inlineStr">
        <is>
          <t xml:space="preserve">Identificato</t>
        </is>
      </c>
      <c r="N6" s="8">
        <f>WORKDAY(Piano!$J$3,6)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Preventivi tardivi o generici</t>
        </is>
      </c>
      <c r="C7" s="6" t="inlineStr">
        <is>
          <t xml:space="preserve">I fornitori rispondono tardi o con preventivi senza dettaglio: la domanda slitta, o la spesa si taglia in istruttoria.</t>
        </is>
      </c>
      <c r="D7" s="5" t="inlineStr">
        <is>
          <t xml:space="preserve">Fornitori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Richiesta con un modello di preventivo e la data entro cui serve; un secondo fornitore per le voci più pesanti.</t>
        </is>
      </c>
      <c r="L7" s="6" t="inlineStr">
        <is>
          <t xml:space="preserve">Preventivi dei fornitori</t>
        </is>
      </c>
      <c r="M7" s="5" t="inlineStr">
        <is>
          <t xml:space="preserve">Identificato</t>
        </is>
      </c>
      <c r="N7" s="8">
        <f>WORKDAY(Piano!$J$3,15)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Fondi esauriti prima dell'invio</t>
        </is>
      </c>
      <c r="C8" s="6" t="inlineStr">
        <is>
          <t xml:space="preserve">Con lo sportello i fondi finiscono in poche ore: una domanda pronta al pomeriggio non entra.</t>
        </is>
      </c>
      <c r="D8" s="5" t="inlineStr">
        <is>
          <t xml:space="preserve">Bando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Domanda compilata e firmata prima dell'apertura; invio nel primo minuto; prova della piattaforma il giorno prima.</t>
        </is>
      </c>
      <c r="L8" s="6" t="inlineStr">
        <is>
          <t xml:space="preserve">Compilazione della domanda sulla piattaforma; Invio della domanda e ricevuta</t>
        </is>
      </c>
      <c r="M8" s="5" t="inlineStr">
        <is>
          <t xml:space="preserve">Identificato</t>
        </is>
      </c>
      <c r="N8" s="8">
        <f>WORKDAY(Piano!$J$3,38)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Spese non ammissibili per come sono state fatte</t>
        </is>
      </c>
      <c r="C9" s="6" t="inlineStr">
        <is>
          <t xml:space="preserve">Ordini prima della domanda, fatture senza il codice di progetto, pagamenti in contanti o compensati: la spesa si perde.</t>
        </is>
      </c>
      <c r="D9" s="5" t="inlineStr">
        <is>
          <t xml:space="preserve">Spese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Regole scritte al cliente e ai fornitori dopo la concessione; controllo mensile delle fatture e dei pagamenti.</t>
        </is>
      </c>
      <c r="L9" s="6" t="inlineStr">
        <is>
          <t xml:space="preserve">Istruzioni al cliente e ai fornitori per fatture e pagamenti; Controllo periodico di fatture e pagamenti</t>
        </is>
      </c>
      <c r="M9" s="5" t="inlineStr">
        <is>
          <t xml:space="preserve">Identificato</t>
        </is>
      </c>
      <c r="N9" s="8">
        <f>WORKDAY(Piano!$J$3,110)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Investimento in ritardo sul termine del bando</t>
        </is>
      </c>
      <c r="C10" s="6" t="inlineStr">
        <is>
          <t xml:space="preserve">Consegne dei fornitori o lavori oltre la data di fine progetto: senza una proroga le spese successive non contano.</t>
        </is>
      </c>
      <c r="D10" s="5" t="inlineStr">
        <is>
          <t xml:space="preserve">Tempi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Date di consegna nei contratti con i fornitori; richiesta di proroga appena il ritardo è certo, nei modi del bando.</t>
        </is>
      </c>
      <c r="L10" s="6" t="inlineStr">
        <is>
          <t xml:space="preserve">Il cliente realizza l'investimento</t>
        </is>
      </c>
      <c r="M10" s="5" t="inlineStr">
        <is>
          <t xml:space="preserve">Identificato</t>
        </is>
      </c>
      <c r="N10" s="8">
        <f>WORKDAY(Piano!$J$3,150)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Tagli in rendicontazione</t>
        </is>
      </c>
      <c r="C11" s="6" t="inlineStr">
        <is>
          <t xml:space="preserve">Documenti mancanti o spese diverse dal progetto approvato riducono il contributo.</t>
        </is>
      </c>
      <c r="D11" s="5" t="inlineStr">
        <is>
          <t xml:space="preserve">Rendicontazione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Rendicontazione intermedia anche quando è facoltativa; variazioni del progetto comunicate all'ente prima di farle.</t>
        </is>
      </c>
      <c r="L11" s="6" t="inlineStr">
        <is>
          <t xml:space="preserve">Rendicontazione finale delle spese</t>
        </is>
      </c>
      <c r="M11" s="5" t="inlineStr">
        <is>
          <t xml:space="preserve">Identificato</t>
        </is>
      </c>
      <c r="N11" s="8">
        <f>WORKDAY(Piano!$J$3,176)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Domanda di contributo su un bando: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Un'impresa dal bando al contributo erogato: requisiti, progetto e preventivi, domanda, concessione, spese tracciate e rendicontazione.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HYPERLINK("https://keenhour.com/modelli/bando-finanza-agevolata","Il modello «Domanda di contributo su un bando» nella galleria")</f>
      </c>
    </row>
    <row r="20">
      <c r="B20" s="29">
        <f>HYPERLINK("https://keenhour.com/modelli/bando-finanza-agevolata/usa","Usa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Domanda di contributo su un bando</dc:title>
  <dc:creator>KeenHour</dc:creator>
  <dc:language>it-IT</dc:language>
</cp:coreProperties>
</file>