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Budget dell'anno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Budget dell'anno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Avvio del budget</t>
        </is>
      </c>
      <c r="C6" s="5" t="inlineStr">
        <is>
          <t xml:space="preserve">Linee guida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Chiusura prevista dell'anno in corso</t>
        </is>
      </c>
      <c r="C7" s="5" t="inlineStr">
        <is>
          <t xml:space="preserve">Linee guida</t>
        </is>
      </c>
      <c r="D7" s="8">
        <f>WORKDAY($J$3,1)</f>
      </c>
      <c r="E7" s="7">
        <v>4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Ipotesi comuni: prezzi, costo del lavoro, energia, tassi, cambi</t>
        </is>
      </c>
      <c r="C8" s="5" t="inlineStr">
        <is>
          <t xml:space="preserve">Linee guida</t>
        </is>
      </c>
      <c r="D8" s="8">
        <f>WORKDAY($J$3,1)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Obiettivi della direzione per l'anno</t>
        </is>
      </c>
      <c r="C9" s="5" t="inlineStr">
        <is>
          <t xml:space="preserve">Linee guida</t>
        </is>
      </c>
      <c r="D9" s="8">
        <f>WORKDAY($J$3,5)</f>
      </c>
      <c r="E9" s="7">
        <v>1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Linee guida e schede di previsione per i reparti</t>
        </is>
      </c>
      <c r="C10" s="5" t="inlineStr">
        <is>
          <t xml:space="preserve">Linee guida</t>
        </is>
      </c>
      <c r="D10" s="8">
        <f>WORKDAY($J$3,6)</f>
      </c>
      <c r="E10" s="7">
        <v>2</v>
      </c>
      <c r="F10" s="12">
        <f>IF(OR(D10="",E10=""),"",WORKDAY(D10,MAX(E10,1)-1))</f>
      </c>
      <c r="G10" s="7" t="inlineStr">
        <is>
          <t xml:space="preserve">3, 4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Riunione di avvio con i responsabili dei reparti</t>
        </is>
      </c>
      <c r="C11" s="5" t="inlineStr">
        <is>
          <t xml:space="preserve">Linee guida</t>
        </is>
      </c>
      <c r="D11" s="8">
        <f>WORKDAY($J$3,8)</f>
      </c>
      <c r="E11" s="7">
        <v>1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Linee guida consegnate ai reparti</t>
        </is>
      </c>
      <c r="C12" s="5" t="inlineStr">
        <is>
          <t xml:space="preserve">Linee guida</t>
        </is>
      </c>
      <c r="D12" s="8">
        <f>WORKDAY($J$3,8)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Previsione delle vendite per cliente, prodotto e canale</t>
        </is>
      </c>
      <c r="C13" s="5" t="inlineStr">
        <is>
          <t xml:space="preserve">Previsioni dei reparti</t>
        </is>
      </c>
      <c r="D13" s="8">
        <f>WORKDAY($J$3,9)</f>
      </c>
      <c r="E13" s="7">
        <v>8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Organico, assunzioni e costo del personale</t>
        </is>
      </c>
      <c r="C14" s="5" t="inlineStr">
        <is>
          <t xml:space="preserve">Previsioni dei reparti</t>
        </is>
      </c>
      <c r="D14" s="8">
        <f>WORKDAY($J$3,9)</f>
      </c>
      <c r="E14" s="7">
        <v>8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Spese generali, consulenze e servizi</t>
        </is>
      </c>
      <c r="C15" s="5" t="inlineStr">
        <is>
          <t xml:space="preserve">Previsioni dei reparti</t>
        </is>
      </c>
      <c r="D15" s="8">
        <f>WORKDAY($J$3,9)</f>
      </c>
      <c r="E15" s="7">
        <v>6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Investimenti dell'anno e loro ammortamenti</t>
        </is>
      </c>
      <c r="C16" s="5" t="inlineStr">
        <is>
          <t xml:space="preserve">Previsioni dei reparti</t>
        </is>
      </c>
      <c r="D16" s="8">
        <f>WORKDAY($J$3,9)</f>
      </c>
      <c r="E16" s="7">
        <v>10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Spese commerciali e di marketing</t>
        </is>
      </c>
      <c r="C17" s="5" t="inlineStr">
        <is>
          <t xml:space="preserve">Previsioni dei reparti</t>
        </is>
      </c>
      <c r="D17" s="8">
        <f>WORKDAY($J$3,12)</f>
      </c>
      <c r="E17" s="7">
        <v>5</v>
      </c>
      <c r="F17" s="12">
        <f>IF(OR(D17="",E17=""),"",WORKDAY(D17,MAX(E17,1)-1))</f>
      </c>
      <c r="G17" s="7" t="inlineStr">
        <is>
          <t xml:space="preserve">7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Volumi e capacità della produzione</t>
        </is>
      </c>
      <c r="C18" s="5" t="inlineStr">
        <is>
          <t xml:space="preserve">Previsioni dei reparti</t>
        </is>
      </c>
      <c r="D18" s="8">
        <f>WORKDAY($J$3,17)</f>
      </c>
      <c r="E18" s="7">
        <v>4</v>
      </c>
      <c r="F18" s="12">
        <f>IF(OR(D18="",E18=""),"",WORKDAY(D18,MAX(E18,1)-1))</f>
      </c>
      <c r="G18" s="7" t="inlineStr">
        <is>
          <t xml:space="preserve">8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Acquisti di materie prime e servizi</t>
        </is>
      </c>
      <c r="C19" s="5" t="inlineStr">
        <is>
          <t xml:space="preserve">Previsioni dei reparti</t>
        </is>
      </c>
      <c r="D19" s="8">
        <f>WORKDAY($J$3,21)</f>
      </c>
      <c r="E19" s="7">
        <v>3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Controllo delle previsioni consegnate</t>
        </is>
      </c>
      <c r="C20" s="5" t="inlineStr">
        <is>
          <t xml:space="preserve">Previsioni dei reparti</t>
        </is>
      </c>
      <c r="D20" s="8">
        <f>WORKDAY($J$3,17)</f>
      </c>
      <c r="E20" s="7">
        <v>7</v>
      </c>
      <c r="F20" s="12">
        <f>IF(OR(D20="",E20=""),"",WORKDAY(D20,MAX(E20,1)-1))</f>
      </c>
      <c r="G20" s="7" t="inlineStr">
        <is>
          <t xml:space="preserve">8, 9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Previsioni dei reparti consegnate</t>
        </is>
      </c>
      <c r="C21" s="5" t="inlineStr">
        <is>
          <t xml:space="preserve">Previsioni dei reparti</t>
        </is>
      </c>
      <c r="D21" s="8">
        <f>WORKDAY($J$3,24)</f>
      </c>
      <c r="E21" s="7">
        <v>0</v>
      </c>
      <c r="F21" s="12">
        <f>IF(OR(D21="",E21=""),"",WORKDAY(D21,MAX(E21,1)-1))</f>
      </c>
      <c r="G21" s="7" t="inlineStr">
        <is>
          <t xml:space="preserve">14, 12, 10, 11, 15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Conto economico previsionale per mese</t>
        </is>
      </c>
      <c r="C22" s="5" t="inlineStr">
        <is>
          <t xml:space="preserve">Consolidamento</t>
        </is>
      </c>
      <c r="D22" s="8">
        <f>WORKDAY($J$3,25)</f>
      </c>
      <c r="E22" s="7">
        <v>3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Incontri di revisione con i responsabili</t>
        </is>
      </c>
      <c r="C23" s="5" t="inlineStr">
        <is>
          <t xml:space="preserve">Consolidamento</t>
        </is>
      </c>
      <c r="D23" s="8">
        <f>WORKDAY($J$3,28)</f>
      </c>
      <c r="E23" s="7">
        <v>3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Budget di cassa e fabbisogno finanziario</t>
        </is>
      </c>
      <c r="C24" s="5" t="inlineStr">
        <is>
          <t xml:space="preserve">Consolidamento</t>
        </is>
      </c>
      <c r="D24" s="8">
        <f>WORKDAY($J$3,31)</f>
      </c>
      <c r="E24" s="7">
        <v>3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Stato patrimoniale previsionale</t>
        </is>
      </c>
      <c r="C25" s="5" t="inlineStr">
        <is>
          <t xml:space="preserve">Consolidamento</t>
        </is>
      </c>
      <c r="D25" s="8">
        <f>WORKDAY($J$3,31)</f>
      </c>
      <c r="E25" s="7">
        <v>3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Scenari prudente, atteso e favorevole</t>
        </is>
      </c>
      <c r="C26" s="5" t="inlineStr">
        <is>
          <t xml:space="preserve">Consolidamento</t>
        </is>
      </c>
      <c r="D26" s="8">
        <f>WORKDAY($J$3,34)</f>
      </c>
      <c r="E26" s="7">
        <v>1</v>
      </c>
      <c r="F26" s="12">
        <f>IF(OR(D26="",E26=""),"",WORKDAY(D26,MAX(E26,1)-1))</f>
      </c>
      <c r="G26" s="7" t="inlineStr">
        <is>
          <t xml:space="preserve">19, 20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Budget consolidato</t>
        </is>
      </c>
      <c r="C27" s="5" t="inlineStr">
        <is>
          <t xml:space="preserve">Consolidamento</t>
        </is>
      </c>
      <c r="D27" s="8">
        <f>WORKDAY($J$3,34)</f>
      </c>
      <c r="E27" s="7">
        <v>0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Presentazione per gli amministratori</t>
        </is>
      </c>
      <c r="C28" s="5" t="inlineStr">
        <is>
          <t xml:space="preserve">Approvazione</t>
        </is>
      </c>
      <c r="D28" s="8">
        <f>WORKDAY($J$3,35)</f>
      </c>
      <c r="E28" s="7">
        <v>2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Budget approvato dagli amministratori</t>
        </is>
      </c>
      <c r="C29" s="5" t="inlineStr">
        <is>
          <t xml:space="preserve">Approvazione</t>
        </is>
      </c>
      <c r="D29" s="8">
        <f>WORKDAY($J$3,37)</f>
      </c>
      <c r="E29" s="7">
        <v>0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Budget e obiettivi comunicati a ogni responsabile</t>
        </is>
      </c>
      <c r="C30" s="5" t="inlineStr">
        <is>
          <t xml:space="preserve">Approvazione</t>
        </is>
      </c>
      <c r="D30" s="8">
        <f>WORKDAY($J$3,38)</f>
      </c>
      <c r="E30" s="7">
        <v>1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Budget caricato nel gestionale per il confronto con il consuntivo</t>
        </is>
      </c>
      <c r="C31" s="5" t="inlineStr">
        <is>
          <t xml:space="preserve">Approvazione</t>
        </is>
      </c>
      <c r="D31" s="8">
        <f>WORKDAY($J$3,38)</f>
      </c>
      <c r="E31" s="7">
        <v>2</v>
      </c>
      <c r="F31" s="12">
        <f>IF(OR(D31="",E31=""),"",WORKDAY(D31,MAX(E31,1)-1))</f>
      </c>
      <c r="G31" s="7" t="inlineStr">
        <is>
          <t xml:space="preserve">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Budget di cassa condiviso con le banche, se servono affidamenti</t>
        </is>
      </c>
      <c r="C32" s="5" t="inlineStr">
        <is>
          <t xml:space="preserve">Approvazione</t>
        </is>
      </c>
      <c r="D32" s="8">
        <f>WORKDAY($J$3,38)</f>
      </c>
      <c r="E32" s="7">
        <v>2</v>
      </c>
      <c r="F32" s="12">
        <f>IF(OR(D32="",E32=""),"",WORKDAY(D32,MAX(E32,1)-1))</f>
      </c>
      <c r="G32" s="7" t="inlineStr">
        <is>
          <t xml:space="preserve">24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Calendario dei confronti mensili e delle revisioni trimestrali</t>
        </is>
      </c>
      <c r="C33" s="5" t="inlineStr">
        <is>
          <t xml:space="preserve">Approvazione</t>
        </is>
      </c>
      <c r="D33" s="8">
        <f>WORKDAY($J$3,38)</f>
      </c>
      <c r="E33" s="7">
        <v>1</v>
      </c>
      <c r="F33" s="12">
        <f>IF(OR(D33="",E33=""),"",WORKDAY(D33,MAX(E33,1)-1))</f>
      </c>
      <c r="G33" s="7" t="inlineStr">
        <is>
          <t xml:space="preserve">24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Budget in vigore</t>
        </is>
      </c>
      <c r="C34" s="5" t="inlineStr">
        <is>
          <t xml:space="preserve">Approvazione</t>
        </is>
      </c>
      <c r="D34" s="8">
        <f>WORKDAY($J$3,39)</f>
      </c>
      <c r="E34" s="7">
        <v>0</v>
      </c>
      <c r="F34" s="12">
        <f>IF(OR(D34="",E34=""),"",WORKDAY(D34,MAX(E34,1)-1))</f>
      </c>
      <c r="G34" s="7" t="inlineStr">
        <is>
          <t xml:space="preserve">25, 26, 27, 28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Budget dell'anno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Previsioni di vendita troppo ottimistiche</t>
        </is>
      </c>
      <c r="C6" s="6" t="inlineStr">
        <is>
          <t xml:space="preserve">Il commerciale mette in budget le trattative che spera di chiudere: costi e assunzioni seguono ricavi che non arriveranno.</t>
        </is>
      </c>
      <c r="D6" s="5" t="inlineStr">
        <is>
          <t xml:space="preserve">Vendite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Clienti nuovi pesati con la probabilità; confronto con la crescita degli ultimi tre anni; assunzioni legate a soglie di fatturato raggiunte, non al budget.</t>
        </is>
      </c>
      <c r="L6" s="6" t="inlineStr">
        <is>
          <t xml:space="preserve">Previsione delle vendite per cliente, prodotto e canale; Controllo delle previsioni consegnate</t>
        </is>
      </c>
      <c r="M6" s="5" t="inlineStr">
        <is>
          <t xml:space="preserve">Identificato</t>
        </is>
      </c>
      <c r="N6" s="8">
        <f>WORKDAY(Piano!$J$3,17)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Reparti che consegnano in ritardo</t>
        </is>
      </c>
      <c r="C7" s="6" t="inlineStr">
        <is>
          <t xml:space="preserve">Le schede arrivano a ridosso dell'approvazione, e il consolidamento si fa in due giorni, senza revisioni.</t>
        </is>
      </c>
      <c r="D7" s="5" t="inlineStr">
        <is>
          <t xml:space="preserve">Organizzazione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Schede già compilate con il preconsuntivo; date di consegna annunciate nella riunione di avvio dalla direzione; a metà percorso, un controllo di chi è indietro.</t>
        </is>
      </c>
      <c r="L7" s="6" t="inlineStr">
        <is>
          <t xml:space="preserve">Linee guida e schede di previsione per i reparti; Riunione di avvio con i responsabili dei reparti; Previsioni dei reparti consegnate</t>
        </is>
      </c>
      <c r="M7" s="5" t="inlineStr">
        <is>
          <t xml:space="preserve">Identificato</t>
        </is>
      </c>
      <c r="N7" s="8">
        <f>WORKDAY(Piano!$J$3,14)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Margini di sicurezza nascosti in ogni reparto</t>
        </is>
      </c>
      <c r="C8" s="6" t="inlineStr">
        <is>
          <t xml:space="preserve">Ogni responsabile gonfia un po' i costi e abbassa un po' i ricavi per stare tranquillo: il budget totale è irraggiungibile al ribasso e non dice niente.</t>
        </is>
      </c>
      <c r="D8" s="5" t="inlineStr">
        <is>
          <t xml:space="preserve">Comportamenti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Scostamenti dal preconsuntivo spiegati per scritto; un margine di prudenza unico, deciso dalla direzione e visibile, invece di tanti nascosti.</t>
        </is>
      </c>
      <c r="L8" s="6" t="inlineStr">
        <is>
          <t xml:space="preserve">Controllo delle previsioni consegnate; Incontri di revisione con i responsabili</t>
        </is>
      </c>
      <c r="M8" s="5" t="inlineStr">
        <is>
          <t xml:space="preserve">Identificato</t>
        </is>
      </c>
      <c r="N8" s="8">
        <f>WORKDAY(Piano!$J$3,28)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Ipotesi superate da un evento esterno</t>
        </is>
      </c>
      <c r="C9" s="6" t="inlineStr">
        <is>
          <t xml:space="preserve">Un rincaro dell'energia, un rinnovo contrattuale, un cliente grande che cambia fornitore: il budget approvato a dicembre non vale già a marzo.</t>
        </is>
      </c>
      <c r="D9" s="5" t="inlineStr">
        <is>
          <t xml:space="preserve">Contesto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Accettare</t>
        </is>
      </c>
      <c r="K9" s="6" t="inlineStr">
        <is>
          <t xml:space="preserve">Scenari pronti; revisione trimestrale in calendario; il budget resta il riferimento, le previsioni aggiornate si affiancano.</t>
        </is>
      </c>
      <c r="L9" s="6" t="inlineStr">
        <is>
          <t xml:space="preserve">Scenari prudente, atteso e favorevole; Calendario dei confronti mensili e delle revisioni trimestrali</t>
        </is>
      </c>
      <c r="M9" s="5" t="inlineStr">
        <is>
          <t xml:space="preserve">Identificato</t>
        </is>
      </c>
      <c r="N9" s="8">
        <f>WORKDAY(Piano!$J$3,34)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Un budget economico senza la cassa</t>
        </is>
      </c>
      <c r="C10" s="6" t="inlineStr">
        <is>
          <t xml:space="preserve">Il conto economico torna, ma investimenti e tempi di incasso aprono un buco di cassa a metà anno che nessuno ha visto.</t>
        </is>
      </c>
      <c r="D10" s="5" t="inlineStr">
        <is>
          <t xml:space="preserve">Finanza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Il budget di cassa mensile è parte del budget da approvare; affidamenti chiesti alle banche prima che servano.</t>
        </is>
      </c>
      <c r="L10" s="6" t="inlineStr">
        <is>
          <t xml:space="preserve">Budget di cassa e fabbisogno finanziario; Budget di cassa condiviso con le banche, se servono affidamenti</t>
        </is>
      </c>
      <c r="M10" s="5" t="inlineStr">
        <is>
          <t xml:space="preserve">Identificato</t>
        </is>
      </c>
      <c r="N10" s="8">
        <f>WORKDAY(Piano!$J$3,30)</f>
      </c>
      <c r="O10" s="11">
        <f>IF(AND(B10&lt;&gt;"",ISNUMBER(N10),M10&lt;&gt;"Chiuso",M10&lt;&gt;"Occorso",N10&lt;TODAY()),"Scaduta","")</f>
      </c>
    </row>
    <row r="11" ht="75" customHeight="1">
      <c r="A11" s="13">
        <f>IF(B11="","","R-"&amp;(ROW()-5))</f>
      </c>
      <c r="B11" s="6" t="inlineStr">
        <is>
          <t xml:space="preserve">Budget approvato e poi dimenticato</t>
        </is>
      </c>
      <c r="C11" s="6" t="inlineStr">
        <is>
          <t xml:space="preserve">Nessuno confronta i numeri con il consuntivo: il budget diventa un documento di dicembre, non uno strumento.</t>
        </is>
      </c>
      <c r="D11" s="5" t="inlineStr">
        <is>
          <t xml:space="preserve">Uso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Budget caricato nel gestionale; confronto mensile con ogni responsabile, mezz'ora; obiettivi personali legati ai numeri del reparto.</t>
        </is>
      </c>
      <c r="L11" s="6" t="inlineStr">
        <is>
          <t xml:space="preserve">Budget caricato nel gestionale per il confronto con il consuntivo; Budget e obiettivi comunicati a ogni responsabile</t>
        </is>
      </c>
      <c r="M11" s="5" t="inlineStr">
        <is>
          <t xml:space="preserve">Identificato</t>
        </is>
      </c>
      <c r="N11" s="8">
        <f>WORKDAY(Piano!$J$3,38)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Budget dell'anno: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Il budget in otto settimane: preconsuntivo, ipotesi comuni, previsioni dei reparti, conto economico e cassa per mese, scenari, approvazione e controllo mensile.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HYPERLINK("https://keenhour.com/modelli/budget-annuale","Il modello «Budget dell'anno» nella galleria")</f>
      </c>
    </row>
    <row r="20">
      <c r="B20" s="29">
        <f>HYPERLINK("https://keenhour.com/modelli/budget-annuale/usa","Usa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Budget dell'anno</dc:title>
  <dc:creator>KeenHour</dc:creator>
  <dc:language>it-IT</dc:language>
</cp:coreProperties>
</file>