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Chiusura del progetto e lezioni apprese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Chiusura del progetto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Ultima consegna al cliente</t>
        </is>
      </c>
      <c r="C6" s="5" t="inlineStr">
        <is>
          <t xml:space="preserve">Accettazione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Verifica delle consegne contro i criteri di accettazione</t>
        </is>
      </c>
      <c r="C7" s="5" t="inlineStr">
        <is>
          <t xml:space="preserve">Accettazione</t>
        </is>
      </c>
      <c r="D7" s="8">
        <f>WORKDAY($J$3,1)</f>
      </c>
      <c r="E7" s="7">
        <v>2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Documentazione finale al cliente</t>
        </is>
      </c>
      <c r="C8" s="5" t="inlineStr">
        <is>
          <t xml:space="preserve">Accettazione</t>
        </is>
      </c>
      <c r="D8" s="8">
        <f>WORKDAY($J$3,1)</f>
      </c>
      <c r="E8" s="7">
        <v>4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Elenco delle riserve e dei lavori residui</t>
        </is>
      </c>
      <c r="C9" s="5" t="inlineStr">
        <is>
          <t xml:space="preserve">Accettazione</t>
        </is>
      </c>
      <c r="D9" s="8">
        <f>WORKDAY($J$3,3)</f>
      </c>
      <c r="E9" s="7">
        <v>1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Chiusura delle riserve</t>
        </is>
      </c>
      <c r="C10" s="5" t="inlineStr">
        <is>
          <t xml:space="preserve">Accettazione</t>
        </is>
      </c>
      <c r="D10" s="8">
        <f>WORKDAY($J$3,4)</f>
      </c>
      <c r="E10" s="7">
        <v>4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Passaggio all'esercizio o all'assistenza</t>
        </is>
      </c>
      <c r="C11" s="5" t="inlineStr">
        <is>
          <t xml:space="preserve">Accettazione</t>
        </is>
      </c>
      <c r="D11" s="8">
        <f>WORKDAY($J$3,5)</f>
      </c>
      <c r="E11" s="7">
        <v>2</v>
      </c>
      <c r="F11" s="12">
        <f>IF(OR(D11="",E11=""),"",WORKDAY(D11,MAX(E11,1)-1))</f>
      </c>
      <c r="G11" s="7" t="inlineStr">
        <is>
          <t xml:space="preserve">3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Il cliente firma il verbale di accettazione</t>
        </is>
      </c>
      <c r="C12" s="5" t="inlineStr">
        <is>
          <t xml:space="preserve">Accettazione</t>
        </is>
      </c>
      <c r="D12" s="8">
        <f>WORKDAY($J$3,8)</f>
      </c>
      <c r="E12" s="7">
        <v>1</v>
      </c>
      <c r="F12" s="12">
        <f>IF(OR(D12="",E12=""),"",WORKDAY(D12,MAX(E12,1)-1))</f>
      </c>
      <c r="G12" s="7" t="inlineStr">
        <is>
          <t xml:space="preserve">5, 6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Progetto accettato dal cliente</t>
        </is>
      </c>
      <c r="C13" s="5" t="inlineStr">
        <is>
          <t xml:space="preserve">Accettazione</t>
        </is>
      </c>
      <c r="D13" s="8">
        <f>WORKDAY($J$3,8)</f>
      </c>
      <c r="E13" s="7">
        <v>0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Sì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Chiusura degli ordini ai fornitori</t>
        </is>
      </c>
      <c r="C14" s="5" t="inlineStr">
        <is>
          <t xml:space="preserve">Chiusura amministrativa</t>
        </is>
      </c>
      <c r="D14" s="8">
        <f>WORKDAY($J$3,3)</f>
      </c>
      <c r="E14" s="7">
        <v>5</v>
      </c>
      <c r="F14" s="12">
        <f>IF(OR(D14="",E14=""),"",WORKDAY(D14,MAX(E14,1)-1))</f>
      </c>
      <c r="G14" s="7" t="inlineStr">
        <is>
          <t xml:space="preserve">2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Ultime ore registrate e periodo chiuso</t>
        </is>
      </c>
      <c r="C15" s="5" t="inlineStr">
        <is>
          <t xml:space="preserve">Chiusura amministrativa</t>
        </is>
      </c>
      <c r="D15" s="8">
        <f>WORKDAY($J$3,9)</f>
      </c>
      <c r="E15" s="7">
        <v>1</v>
      </c>
      <c r="F15" s="12">
        <f>IF(OR(D15="",E15=""),"",WORKDAY(D15,MAX(E15,1)-1))</f>
      </c>
      <c r="G15" s="7" t="inlineStr">
        <is>
          <t xml:space="preserve">8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Fattura del saldo</t>
        </is>
      </c>
      <c r="C16" s="5" t="inlineStr">
        <is>
          <t xml:space="preserve">Chiusura amministrativa</t>
        </is>
      </c>
      <c r="D16" s="8">
        <f>WORKDAY($J$3,9)</f>
      </c>
      <c r="E16" s="7">
        <v>1</v>
      </c>
      <c r="F16" s="12">
        <f>IF(OR(D16="",E16=""),"",WORKDAY(D16,MAX(E16,1)-1))</f>
      </c>
      <c r="G16" s="7" t="inlineStr">
        <is>
          <t xml:space="preserve">8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Consuntivo della commessa</t>
        </is>
      </c>
      <c r="C17" s="5" t="inlineStr">
        <is>
          <t xml:space="preserve">Chiusura amministrativa</t>
        </is>
      </c>
      <c r="D17" s="8">
        <f>WORKDAY($J$3,10)</f>
      </c>
      <c r="E17" s="7">
        <v>2</v>
      </c>
      <c r="F17" s="12">
        <f>IF(OR(D17="",E17=""),"",WORKDAY(D17,MAX(E17,1)-1))</f>
      </c>
      <c r="G17" s="7" t="inlineStr">
        <is>
          <t xml:space="preserve">10, 9, 11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Persone rilasciate e carico liberato</t>
        </is>
      </c>
      <c r="C18" s="5" t="inlineStr">
        <is>
          <t xml:space="preserve">Chiusura amministrativa</t>
        </is>
      </c>
      <c r="D18" s="8">
        <f>WORKDAY($J$3,10)</f>
      </c>
      <c r="E18" s="7">
        <v>1</v>
      </c>
      <c r="F18" s="12">
        <f>IF(OR(D18="",E18=""),"",WORKDAY(D18,MAX(E18,1)-1))</f>
      </c>
      <c r="G18" s="7" t="inlineStr">
        <is>
          <t xml:space="preserve">10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Accessi chiusi</t>
        </is>
      </c>
      <c r="C19" s="5" t="inlineStr">
        <is>
          <t xml:space="preserve">Chiusura amministrativa</t>
        </is>
      </c>
      <c r="D19" s="8">
        <f>WORKDAY($J$3,10)</f>
      </c>
      <c r="E19" s="7">
        <v>1</v>
      </c>
      <c r="F19" s="12">
        <f>IF(OR(D19="",E19=""),"",WORKDAY(D19,MAX(E19,1)-1))</f>
      </c>
      <c r="G19" s="7" t="inlineStr">
        <is>
          <t xml:space="preserve">10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Commessa chiusa</t>
        </is>
      </c>
      <c r="C20" s="5" t="inlineStr">
        <is>
          <t xml:space="preserve">Chiusura amministrativa</t>
        </is>
      </c>
      <c r="D20" s="8">
        <f>WORKDAY($J$3,11)</f>
      </c>
      <c r="E20" s="7">
        <v>0</v>
      </c>
      <c r="F20" s="12">
        <f>IF(OR(D20="",E20=""),"",WORKDAY(D20,MAX(E20,1)-1))</f>
      </c>
      <c r="G20" s="7" t="inlineStr">
        <is>
          <t xml:space="preserve">12, 13, 14</t>
        </is>
      </c>
      <c r="H20" s="7" t="inlineStr">
        <is>
          <t xml:space="preserve">Sì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Questionario di soddisfazione al cliente</t>
        </is>
      </c>
      <c r="C21" s="5" t="inlineStr">
        <is>
          <t xml:space="preserve">Lezioni apprese</t>
        </is>
      </c>
      <c r="D21" s="8">
        <f>WORKDAY($J$3,9)</f>
      </c>
      <c r="E21" s="7">
        <v>5</v>
      </c>
      <c r="F21" s="12">
        <f>IF(OR(D21="",E21=""),"",WORKDAY(D21,MAX(E21,1)-1))</f>
      </c>
      <c r="G21" s="7" t="inlineStr">
        <is>
          <t xml:space="preserve">8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Dati del progetto: piano contro realtà</t>
        </is>
      </c>
      <c r="C22" s="5" t="inlineStr">
        <is>
          <t xml:space="preserve">Lezioni apprese</t>
        </is>
      </c>
      <c r="D22" s="8">
        <f>WORKDAY($J$3,9)</f>
      </c>
      <c r="E22" s="7">
        <v>2</v>
      </c>
      <c r="F22" s="12">
        <f>IF(OR(D22="",E22=""),"",WORKDAY(D22,MAX(E22,1)-1))</f>
      </c>
      <c r="G22" s="7" t="inlineStr">
        <is>
          <t xml:space="preserve">8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Laboratorio delle lezioni apprese con il team</t>
        </is>
      </c>
      <c r="C23" s="5" t="inlineStr">
        <is>
          <t xml:space="preserve">Lezioni apprese</t>
        </is>
      </c>
      <c r="D23" s="8">
        <f>WORKDAY($J$3,11)</f>
      </c>
      <c r="E23" s="7">
        <v>1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Lezioni scritte come azioni</t>
        </is>
      </c>
      <c r="C24" s="5" t="inlineStr">
        <is>
          <t xml:space="preserve">Lezioni apprese</t>
        </is>
      </c>
      <c r="D24" s="8">
        <f>WORKDAY($J$3,12)</f>
      </c>
      <c r="E24" s="7">
        <v>1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Lezioni apprese pubblicate</t>
        </is>
      </c>
      <c r="C25" s="5" t="inlineStr">
        <is>
          <t xml:space="preserve">Lezioni apprese</t>
        </is>
      </c>
      <c r="D25" s="8">
        <f>WORKDAY($J$3,12)</f>
      </c>
      <c r="E25" s="7">
        <v>0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Sì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Modelli di progetto e stime di riferimento aggiornati</t>
        </is>
      </c>
      <c r="C26" s="5" t="inlineStr">
        <is>
          <t xml:space="preserve">Lezioni apprese</t>
        </is>
      </c>
      <c r="D26" s="8">
        <f>WORKDAY($J$3,13)</f>
      </c>
      <c r="E26" s="7">
        <v>1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Documenti del progetto in un solo posto</t>
        </is>
      </c>
      <c r="C27" s="5" t="inlineStr">
        <is>
          <t xml:space="preserve">Archivio</t>
        </is>
      </c>
      <c r="D27" s="8">
        <f>WORKDAY($J$3,9)</f>
      </c>
      <c r="E27" s="7">
        <v>3</v>
      </c>
      <c r="F27" s="12">
        <f>IF(OR(D27="",E27=""),"",WORKDAY(D27,MAX(E27,1)-1))</f>
      </c>
      <c r="G27" s="7" t="inlineStr">
        <is>
          <t xml:space="preserve">8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Dati personali che non servono più</t>
        </is>
      </c>
      <c r="C28" s="5" t="inlineStr">
        <is>
          <t xml:space="preserve">Archivio</t>
        </is>
      </c>
      <c r="D28" s="8">
        <f>WORKDAY($J$3,12)</f>
      </c>
      <c r="E28" s="7">
        <v>1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Relazione di chiusura del progetto</t>
        </is>
      </c>
      <c r="C29" s="5" t="inlineStr">
        <is>
          <t xml:space="preserve">Archivio</t>
        </is>
      </c>
      <c r="D29" s="8">
        <f>WORKDAY($J$3,13)</f>
      </c>
      <c r="E29" s="7">
        <v>1</v>
      </c>
      <c r="F29" s="12">
        <f>IF(OR(D29="",E29=""),"",WORKDAY(D29,MAX(E29,1)-1))</f>
      </c>
      <c r="G29" s="7" t="inlineStr">
        <is>
          <t xml:space="preserve">15, 20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Chiusura comunicata al cliente e agli stakeholder</t>
        </is>
      </c>
      <c r="C30" s="5" t="inlineStr">
        <is>
          <t xml:space="preserve">Archivio</t>
        </is>
      </c>
      <c r="D30" s="8">
        <f>WORKDAY($J$3,14)</f>
      </c>
      <c r="E30" s="7">
        <v>1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Progetto chiuso</t>
        </is>
      </c>
      <c r="C31" s="5" t="inlineStr">
        <is>
          <t xml:space="preserve">Archivio</t>
        </is>
      </c>
      <c r="D31" s="8">
        <f>WORKDAY($J$3,14)</f>
      </c>
      <c r="E31" s="7">
        <v>0</v>
      </c>
      <c r="F31" s="12">
        <f>IF(OR(D31="",E31=""),"",WORKDAY(D31,MAX(E31,1)-1))</f>
      </c>
      <c r="G31" s="7" t="inlineStr">
        <is>
          <t xml:space="preserve">25, 23, 21, 16</t>
        </is>
      </c>
      <c r="H31" s="7" t="inlineStr">
        <is>
          <t xml:space="preserve">Sì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/>
      <c r="C32" s="5"/>
      <c r="D32" s="8"/>
      <c r="E32" s="7"/>
      <c r="F32" s="12">
        <f>IF(OR(D32="",E32=""),"",WORKDAY(D32,MAX(E32,1)-1))</f>
      </c>
      <c r="G32" s="7"/>
      <c r="H32" s="7"/>
      <c r="I32" s="9"/>
      <c r="J32" s="8"/>
      <c r="K32" s="11">
        <f>IF(OR(F32="",J32=""),"",F32-J32)</f>
      </c>
    </row>
    <row r="33">
      <c r="A33" s="11">
        <f>IF(B33="","",ROW()-5)</f>
      </c>
      <c r="B33" s="6"/>
      <c r="C33" s="5"/>
      <c r="D33" s="8"/>
      <c r="E33" s="7"/>
      <c r="F33" s="12">
        <f>IF(OR(D33="",E33=""),"",WORKDAY(D33,MAX(E33,1)-1))</f>
      </c>
      <c r="G33" s="7"/>
      <c r="H33" s="7"/>
      <c r="I33" s="9"/>
      <c r="J33" s="8"/>
      <c r="K33" s="11">
        <f>IF(OR(F33="",J33=""),"",F33-J33)</f>
      </c>
    </row>
    <row r="34">
      <c r="A34" s="11">
        <f>IF(B34="","",ROW()-5)</f>
      </c>
      <c r="B34" s="6"/>
      <c r="C34" s="5"/>
      <c r="D34" s="8"/>
      <c r="E34" s="7"/>
      <c r="F34" s="12">
        <f>IF(OR(D34="",E34=""),"",WORKDAY(D34,MAX(E34,1)-1))</f>
      </c>
      <c r="G34" s="7"/>
      <c r="H34" s="7"/>
      <c r="I34" s="9"/>
      <c r="J34" s="8"/>
      <c r="K34" s="11">
        <f>IF(OR(F34="",J34=""),"",F34-J34)</f>
      </c>
    </row>
    <row r="35">
      <c r="A35" s="11">
        <f>IF(B35="","",ROW()-5)</f>
      </c>
      <c r="B35" s="6"/>
      <c r="C35" s="5"/>
      <c r="D35" s="8"/>
      <c r="E35" s="7"/>
      <c r="F35" s="12">
        <f>IF(OR(D35="",E35=""),"",WORKDAY(D35,MAX(E35,1)-1))</f>
      </c>
      <c r="G35" s="7"/>
      <c r="H35" s="7"/>
      <c r="I35" s="9"/>
      <c r="J35" s="8"/>
      <c r="K35" s="11">
        <f>IF(OR(F35="",J35=""),"",F35-J35)</f>
      </c>
    </row>
    <row r="36">
      <c r="A36" s="11">
        <f>IF(B36="","",ROW()-5)</f>
      </c>
      <c r="B36" s="6"/>
      <c r="C36" s="5"/>
      <c r="D36" s="8"/>
      <c r="E36" s="7"/>
      <c r="F36" s="12">
        <f>IF(OR(D36="",E36=""),"",WORKDAY(D36,MAX(E36,1)-1))</f>
      </c>
      <c r="G36" s="7"/>
      <c r="H36" s="7"/>
      <c r="I36" s="9"/>
      <c r="J36" s="8"/>
      <c r="K36" s="11">
        <f>IF(OR(F36="",J36=""),"",F36-J36)</f>
      </c>
    </row>
    <row r="37">
      <c r="A37" s="11">
        <f>IF(B37="","",ROW()-5)</f>
      </c>
      <c r="B37" s="6"/>
      <c r="C37" s="5"/>
      <c r="D37" s="8"/>
      <c r="E37" s="7"/>
      <c r="F37" s="12">
        <f>IF(OR(D37="",E37=""),"",WORKDAY(D37,MAX(E37,1)-1))</f>
      </c>
      <c r="G37" s="7"/>
      <c r="H37" s="7"/>
      <c r="I37" s="9"/>
      <c r="J37" s="8"/>
      <c r="K37" s="11">
        <f>IF(OR(F37="",J37=""),"",F37-J37)</f>
      </c>
    </row>
    <row r="38">
      <c r="A38" s="11">
        <f>IF(B38="","",ROW()-5)</f>
      </c>
      <c r="B38" s="6"/>
      <c r="C38" s="5"/>
      <c r="D38" s="8"/>
      <c r="E38" s="7"/>
      <c r="F38" s="12">
        <f>IF(OR(D38="",E38=""),"",WORKDAY(D38,MAX(E38,1)-1))</f>
      </c>
      <c r="G38" s="7"/>
      <c r="H38" s="7"/>
      <c r="I38" s="9"/>
      <c r="J38" s="8"/>
      <c r="K38" s="11">
        <f>IF(OR(F38="",J38=""),"",F38-J38)</f>
      </c>
    </row>
    <row r="39">
      <c r="A39" s="11">
        <f>IF(B39="","",ROW()-5)</f>
      </c>
      <c r="B39" s="6"/>
      <c r="C39" s="5"/>
      <c r="D39" s="8"/>
      <c r="E39" s="7"/>
      <c r="F39" s="12">
        <f>IF(OR(D39="",E39=""),"",WORKDAY(D39,MAX(E39,1)-1))</f>
      </c>
      <c r="G39" s="7"/>
      <c r="H39" s="7"/>
      <c r="I39" s="9"/>
      <c r="J39" s="8"/>
      <c r="K39" s="11">
        <f>IF(OR(F39="",J39=""),"",F39-J39)</f>
      </c>
    </row>
    <row r="40">
      <c r="A40" s="11">
        <f>IF(B40="","",ROW()-5)</f>
      </c>
      <c r="B40" s="6"/>
      <c r="C40" s="5"/>
      <c r="D40" s="8"/>
      <c r="E40" s="7"/>
      <c r="F40" s="12">
        <f>IF(OR(D40="",E40=""),"",WORKDAY(D40,MAX(E40,1)-1))</f>
      </c>
      <c r="G40" s="7"/>
      <c r="H40" s="7"/>
      <c r="I40" s="9"/>
      <c r="J40" s="8"/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Chiusura del progetto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120" customHeight="1">
      <c r="A6" s="13">
        <f>IF(B6="","","R-"&amp;(ROW()-5))</f>
      </c>
      <c r="B6" s="6" t="inlineStr">
        <is>
          <t xml:space="preserve">Il cliente non firma l'accettazione</t>
        </is>
      </c>
      <c r="C6" s="6" t="inlineStr">
        <is>
          <t xml:space="preserve">Riserve che non finiscono mai, richieste nuove presentate come difetti: il saldo non arriva e il team resta legato al progetto.</t>
        </is>
      </c>
      <c r="D6" s="5" t="inlineStr">
        <is>
          <t xml:space="preserve">Cliente</t>
        </is>
      </c>
      <c r="E6" s="5"/>
      <c r="F6" s="7">
        <v>3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Criteri di accettazione del contratto come unico riferimento; difetti e richieste nuove su due elenchi separati. Nei contratti d'appalto, se il committente, invitato a verificare, non lo fa senza giusti motivi o non comunica l'esito entro un breve termine, l'opera si considera accettata (art. 1665 c.c.): l'invito si fa per iscritto.</t>
        </is>
      </c>
      <c r="L6" s="6" t="inlineStr">
        <is>
          <t xml:space="preserve">Elenco delle riserve e dei lavori residui; Il cliente firma il verbale di accettazione</t>
        </is>
      </c>
      <c r="M6" s="5" t="inlineStr">
        <is>
          <t xml:space="preserve">Identificato</t>
        </is>
      </c>
      <c r="N6" s="8">
        <f>WORKDAY(Piano!$J$3,3)</f>
      </c>
      <c r="O6" s="11">
        <f>IF(AND(B6&lt;&gt;"",ISNUMBER(N6),M6&lt;&gt;"Chiuso",M6&lt;&gt;"Occorso",N6&lt;TODAY()),"Scaduta","")</f>
      </c>
    </row>
    <row r="7" ht="45" customHeight="1">
      <c r="A7" s="13">
        <f>IF(B7="","","R-"&amp;(ROW()-5))</f>
      </c>
      <c r="B7" s="6" t="inlineStr">
        <is>
          <t xml:space="preserve">Il team passa ad altro prima della chiusura</t>
        </is>
      </c>
      <c r="C7" s="6" t="inlineStr">
        <is>
          <t xml:space="preserve">Le persone sono già su un nuovo progetto: riserve, documentazione e passaggio all'assistenza si trascinano per settimane.</t>
        </is>
      </c>
      <c r="D7" s="5" t="inlineStr">
        <is>
          <t xml:space="preserve">Risorse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Ore della chiusura stimate e prenotate nel carico; rilascio delle persone solo dopo l'accettazione, deciso con i responsabili.</t>
        </is>
      </c>
      <c r="L7" s="6" t="inlineStr">
        <is>
          <t xml:space="preserve">Chiusura delle riserve; Documentazione finale al cliente</t>
        </is>
      </c>
      <c r="M7" s="5" t="inlineStr">
        <is>
          <t xml:space="preserve">Identificato</t>
        </is>
      </c>
      <c r="N7" s="8">
        <f>WORKDAY(Piano!$J$3,4)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Saldo bloccato</t>
        </is>
      </c>
      <c r="C8" s="6" t="inlineStr">
        <is>
          <t xml:space="preserve">Una contestazione, un documento mancante o un ordine del cliente non aggiornato fermano la fattura del saldo.</t>
        </is>
      </c>
      <c r="D8" s="5" t="inlineStr">
        <is>
          <t xml:space="preserve">Incasso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Verifica con l'amministrazione del cliente dei documenti che chiede per pagare, prima dell'accettazione; varianti approvate già nell'ordine.</t>
        </is>
      </c>
      <c r="L8" s="6" t="inlineStr">
        <is>
          <t xml:space="preserve">Fattura del saldo</t>
        </is>
      </c>
      <c r="M8" s="5" t="inlineStr">
        <is>
          <t xml:space="preserve">Identificato</t>
        </is>
      </c>
      <c r="N8" s="8">
        <f>WORKDAY(Piano!$J$3,9)</f>
      </c>
      <c r="O8" s="11">
        <f>IF(AND(B8&lt;&gt;"",ISNUMBER(N8),M8&lt;&gt;"Chiuso",M8&lt;&gt;"Occorso",N8&lt;TODAY()),"Scaduta","")</f>
      </c>
    </row>
    <row r="9" ht="45" customHeight="1">
      <c r="A9" s="13">
        <f>IF(B9="","","R-"&amp;(ROW()-5))</f>
      </c>
      <c r="B9" s="6" t="inlineStr">
        <is>
          <t xml:space="preserve">Costi che arrivano dopo la chiusura</t>
        </is>
      </c>
      <c r="C9" s="6" t="inlineStr">
        <is>
          <t xml:space="preserve">Fatture dei fornitori in ritardo, interventi in garanzia: il margine cambia a commessa chiusa e nessuno se ne accorge.</t>
        </is>
      </c>
      <c r="D9" s="5" t="inlineStr">
        <is>
          <t xml:space="preserve">Costi</t>
        </is>
      </c>
      <c r="E9" s="5"/>
      <c r="F9" s="7">
        <v>3</v>
      </c>
      <c r="G9" s="7">
        <v>2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Ordini ai fornitori chiusi prima del consuntivo; una stima dei costi di garanzia nel consuntivo.</t>
        </is>
      </c>
      <c r="L9" s="6" t="inlineStr">
        <is>
          <t xml:space="preserve">Chiusura degli ordini ai fornitori; Consuntivo della commessa</t>
        </is>
      </c>
      <c r="M9" s="5" t="inlineStr">
        <is>
          <t xml:space="preserve">Identificato</t>
        </is>
      </c>
      <c r="N9" s="8">
        <f>WORKDAY(Piano!$J$3,7)</f>
      </c>
      <c r="O9" s="11">
        <f>IF(AND(B9&lt;&gt;"",ISNUMBER(N9),M9&lt;&gt;"Chiuso",M9&lt;&gt;"Occorso",N9&lt;TODAY()),"Scaduta","")</f>
      </c>
    </row>
    <row r="10" ht="45" customHeight="1">
      <c r="A10" s="13">
        <f>IF(B10="","","R-"&amp;(ROW()-5))</f>
      </c>
      <c r="B10" s="6" t="inlineStr">
        <is>
          <t xml:space="preserve">Lezioni apprese che nessuno rilegge</t>
        </is>
      </c>
      <c r="C10" s="6" t="inlineStr">
        <is>
          <t xml:space="preserve">Un documento ben scritto in una cartella: al progetto dopo si ripetono gli stessi errori.</t>
        </is>
      </c>
      <c r="D10" s="5" t="inlineStr">
        <is>
          <t xml:space="preserve">Miglioramento</t>
        </is>
      </c>
      <c r="E10" s="5"/>
      <c r="F10" s="7">
        <v>4</v>
      </c>
      <c r="G10" s="7">
        <v>2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Ogni lezione diventa una modifica a un modello, a una lista di controllo o a una stima, con chi la fa e una data.</t>
        </is>
      </c>
      <c r="L10" s="6" t="inlineStr">
        <is>
          <t xml:space="preserve">Lezioni scritte come azioni; Modelli di progetto e stime di riferimento aggiornati</t>
        </is>
      </c>
      <c r="M10" s="5" t="inlineStr">
        <is>
          <t xml:space="preserve">Identificato</t>
        </is>
      </c>
      <c r="N10" s="8">
        <f>WORKDAY(Piano!$J$3,12)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Il laboratorio diventa un processo alle persone</t>
        </is>
      </c>
      <c r="C11" s="6" t="inlineStr">
        <is>
          <t xml:space="preserve">Si cercano colpevoli invece di cause: chi ha sbagliato tace, e le lezioni vere restano fuori.</t>
        </is>
      </c>
      <c r="D11" s="5" t="inlineStr">
        <is>
          <t xml:space="preserve">Cultura</t>
        </is>
      </c>
      <c r="E11" s="5"/>
      <c r="F11" s="7">
        <v>2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Evitare</t>
        </is>
      </c>
      <c r="K11" s="6" t="inlineStr">
        <is>
          <t xml:space="preserve">Regole lette all'inizio; si parte dai dati del progetto; si parla di decisioni e processi, mai di persone.</t>
        </is>
      </c>
      <c r="L11" s="6" t="inlineStr">
        <is>
          <t xml:space="preserve">Laboratorio delle lezioni apprese con il team</t>
        </is>
      </c>
      <c r="M11" s="5" t="inlineStr">
        <is>
          <t xml:space="preserve">Identificato</t>
        </is>
      </c>
      <c r="N11" s="8">
        <f>WORKDAY(Piano!$J$3,11)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Chiusura del progetto e lezioni apprese: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Chiudere davvero un progetto: accettazione firmata, riserve, saldo e consuntivo, lezioni apprese che cambiano i modelli, archivio in ordine.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HYPERLINK("https://keenhour.com/modelli/chiusura-progetto","Il modello «Chiusura del progetto e lezioni apprese» nella galleria")</f>
      </c>
    </row>
    <row r="20">
      <c r="B20" s="29">
        <f>HYPERLINK("https://keenhour.com/modelli/chiusura-progetto/usa","Usa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Chiusura del progetto e lezioni apprese</dc:title>
  <dc:creator>KeenHour</dc:creator>
  <dc:language>it-IT</dc:language>
</cp:coreProperties>
</file>