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Processo di gestione dei rischi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Gestione dei rischi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Avvio del processo dei rischi</t>
        </is>
      </c>
      <c r="C6" s="5" t="inlineStr">
        <is>
          <t xml:space="preserve">Pianificazione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Obiettivi del progetto e propensione al rischio</t>
        </is>
      </c>
      <c r="C7" s="5" t="inlineStr">
        <is>
          <t xml:space="preserve">Pianificazione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Scale di probabilità e impatto</t>
        </is>
      </c>
      <c r="C8" s="5" t="inlineStr">
        <is>
          <t xml:space="preserve">Pianificazione</t>
        </is>
      </c>
      <c r="D8" s="8">
        <f>WORKDAY($J$3,3)</f>
      </c>
      <c r="E8" s="7">
        <v>1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Categorie dei rischi</t>
        </is>
      </c>
      <c r="C9" s="5" t="inlineStr">
        <is>
          <t xml:space="preserve">Pianificazione</t>
        </is>
      </c>
      <c r="D9" s="8">
        <f>WORKDAY($J$3,3)</f>
      </c>
      <c r="E9" s="7">
        <v>1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Ruoli, frequenza delle revisioni e soglie di escalation</t>
        </is>
      </c>
      <c r="C10" s="5" t="inlineStr">
        <is>
          <t xml:space="preserve">Pianificazione</t>
        </is>
      </c>
      <c r="D10" s="8">
        <f>WORKDAY($J$3,4)</f>
      </c>
      <c r="E10" s="7">
        <v>1</v>
      </c>
      <c r="F10" s="12">
        <f>IF(OR(D10="",E10=""),"",WORKDAY(D10,MAX(E10,1)-1))</f>
      </c>
      <c r="G10" s="7" t="inlineStr">
        <is>
          <t xml:space="preserve">3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Piano di gestione dei rischi</t>
        </is>
      </c>
      <c r="C11" s="5" t="inlineStr">
        <is>
          <t xml:space="preserve">Pianificazione</t>
        </is>
      </c>
      <c r="D11" s="8">
        <f>WORKDAY($J$3,5)</f>
      </c>
      <c r="E11" s="7">
        <v>1</v>
      </c>
      <c r="F11" s="12">
        <f>IF(OR(D11="",E11=""),"",WORKDAY(D11,MAX(E11,1)-1))</f>
      </c>
      <c r="G11" s="7" t="inlineStr">
        <is>
          <t xml:space="preserve">3, 4, 5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Piano di gestione dei rischi approvato dallo sponsor</t>
        </is>
      </c>
      <c r="C12" s="5" t="inlineStr">
        <is>
          <t xml:space="preserve">Pianificazione</t>
        </is>
      </c>
      <c r="D12" s="8">
        <f>WORKDAY($J$3,6)</f>
      </c>
      <c r="E12" s="7">
        <v>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Analisi dei documenti del progetto</t>
        </is>
      </c>
      <c r="C13" s="5" t="inlineStr">
        <is>
          <t xml:space="preserve">Identificazione</t>
        </is>
      </c>
      <c r="D13" s="8">
        <f>WORKDAY($J$3,7)</f>
      </c>
      <c r="E13" s="7">
        <v>2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Verifica delle assunzioni</t>
        </is>
      </c>
      <c r="C14" s="5" t="inlineStr">
        <is>
          <t xml:space="preserve">Identificazione</t>
        </is>
      </c>
      <c r="D14" s="8">
        <f>WORKDAY($J$3,9)</f>
      </c>
      <c r="E14" s="7">
        <v>2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Laboratori di identificazione con il gruppo di progetto</t>
        </is>
      </c>
      <c r="C15" s="5" t="inlineStr">
        <is>
          <t xml:space="preserve">Identificazione</t>
        </is>
      </c>
      <c r="D15" s="8">
        <f>WORKDAY($J$3,9)</f>
      </c>
      <c r="E15" s="7">
        <v>4</v>
      </c>
      <c r="F15" s="12">
        <f>IF(OR(D15="",E15=""),"",WORKDAY(D15,MAX(E15,1)-1))</f>
      </c>
      <c r="G15" s="7" t="inlineStr">
        <is>
          <t xml:space="preserve">7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   Rischi tecnici: requisiti, tecnologie, interfacce, prestazioni</t>
        </is>
      </c>
      <c r="C16" s="5" t="inlineStr">
        <is>
          <t xml:space="preserve">Identificazione</t>
        </is>
      </c>
      <c r="D16" s="8">
        <f>WORKDAY($J$3,9)</f>
      </c>
      <c r="E16" s="7">
        <v>2</v>
      </c>
      <c r="F16" s="12">
        <f>IF(OR(D16="",E16=""),"",WORKDAY(D16,MAX(E16,1)-1))</f>
      </c>
      <c r="G16" s="7"/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   Rischi esterni: cliente, fornitori, enti, norme, mercato</t>
        </is>
      </c>
      <c r="C17" s="5" t="inlineStr">
        <is>
          <t xml:space="preserve">Identificazione</t>
        </is>
      </c>
      <c r="D17" s="8">
        <f>WORKDAY($J$3,9)</f>
      </c>
      <c r="E17" s="7">
        <v>2</v>
      </c>
      <c r="F17" s="12">
        <f>IF(OR(D17="",E17=""),"",WORKDAY(D17,MAX(E17,1)-1))</f>
      </c>
      <c r="G17" s="7"/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   Rischi organizzativi: persone, priorità, budget, altri progetti</t>
        </is>
      </c>
      <c r="C18" s="5" t="inlineStr">
        <is>
          <t xml:space="preserve">Identificazione</t>
        </is>
      </c>
      <c r="D18" s="8">
        <f>WORKDAY($J$3,11)</f>
      </c>
      <c r="E18" s="7">
        <v>2</v>
      </c>
      <c r="F18" s="12">
        <f>IF(OR(D18="",E18=""),"",WORKDAY(D18,MAX(E18,1)-1))</f>
      </c>
      <c r="G18" s="7"/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   Rischi di gestione: stime, programma, comunicazione, controllo</t>
        </is>
      </c>
      <c r="C19" s="5" t="inlineStr">
        <is>
          <t xml:space="preserve">Identificazione</t>
        </is>
      </c>
      <c r="D19" s="8">
        <f>WORKDAY($J$3,11)</f>
      </c>
      <c r="E19" s="7">
        <v>2</v>
      </c>
      <c r="F19" s="12">
        <f>IF(OR(D19="",E19=""),"",WORKDAY(D19,MAX(E19,1)-1))</f>
      </c>
      <c r="G19" s="7"/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Colloqui con cliente, fornitori ed esperti</t>
        </is>
      </c>
      <c r="C20" s="5" t="inlineStr">
        <is>
          <t xml:space="preserve">Identificazione</t>
        </is>
      </c>
      <c r="D20" s="8">
        <f>WORKDAY($J$3,9)</f>
      </c>
      <c r="E20" s="7">
        <v>4</v>
      </c>
      <c r="F20" s="12">
        <f>IF(OR(D20="",E20=""),"",WORKDAY(D20,MAX(E20,1)-1))</f>
      </c>
      <c r="G20" s="7" t="inlineStr">
        <is>
          <t xml:space="preserve">7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Opportunità da cogliere</t>
        </is>
      </c>
      <c r="C21" s="5" t="inlineStr">
        <is>
          <t xml:space="preserve">Identificazione</t>
        </is>
      </c>
      <c r="D21" s="8">
        <f>WORKDAY($J$3,13)</f>
      </c>
      <c r="E21" s="7">
        <v>1</v>
      </c>
      <c r="F21" s="12">
        <f>IF(OR(D21="",E21=""),"",WORKDAY(D21,MAX(E21,1)-1))</f>
      </c>
      <c r="G21" s="7" t="inlineStr">
        <is>
          <t xml:space="preserve">10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Ogni rischio scritto come causa, evento ed effetto</t>
        </is>
      </c>
      <c r="C22" s="5" t="inlineStr">
        <is>
          <t xml:space="preserve">Identificazione</t>
        </is>
      </c>
      <c r="D22" s="8">
        <f>WORKDAY($J$3,13)</f>
      </c>
      <c r="E22" s="7">
        <v>2</v>
      </c>
      <c r="F22" s="12">
        <f>IF(OR(D22="",E22=""),"",WORKDAY(D22,MAX(E22,1)-1))</f>
      </c>
      <c r="G22" s="7" t="inlineStr">
        <is>
          <t xml:space="preserve">10, 15, 9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Registro dei rischi popolato</t>
        </is>
      </c>
      <c r="C23" s="5" t="inlineStr">
        <is>
          <t xml:space="preserve">Identificazione</t>
        </is>
      </c>
      <c r="D23" s="8">
        <f>WORKDAY($J$3,15)</f>
      </c>
      <c r="E23" s="7">
        <v>0</v>
      </c>
      <c r="F23" s="12">
        <f>IF(OR(D23="",E23=""),"",WORKDAY(D23,MAX(E23,1)-1))</f>
      </c>
      <c r="G23" s="7" t="inlineStr">
        <is>
          <t xml:space="preserve">17, 16</t>
        </is>
      </c>
      <c r="H23" s="7" t="inlineStr">
        <is>
          <t xml:space="preserve">Sì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Probabilità e impatto di ogni rischio</t>
        </is>
      </c>
      <c r="C24" s="5" t="inlineStr">
        <is>
          <t xml:space="preserve">Analisi</t>
        </is>
      </c>
      <c r="D24" s="8">
        <f>WORKDAY($J$3,16)</f>
      </c>
      <c r="E24" s="7">
        <v>2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Matrice dei rischi e priorità</t>
        </is>
      </c>
      <c r="C25" s="5" t="inlineStr">
        <is>
          <t xml:space="preserve">Analisi</t>
        </is>
      </c>
      <c r="D25" s="8">
        <f>WORKDAY($J$3,18)</f>
      </c>
      <c r="E25" s="7">
        <v>1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Un owner per ogni rischio</t>
        </is>
      </c>
      <c r="C26" s="5" t="inlineStr">
        <is>
          <t xml:space="preserve">Analisi</t>
        </is>
      </c>
      <c r="D26" s="8">
        <f>WORKDAY($J$3,18)</f>
      </c>
      <c r="E26" s="7">
        <v>1</v>
      </c>
      <c r="F26" s="12">
        <f>IF(OR(D26="",E26=""),"",WORKDAY(D26,MAX(E26,1)-1))</f>
      </c>
      <c r="G26" s="7" t="inlineStr">
        <is>
          <t xml:space="preserve">19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Impatto in giorni e in euro dei rischi alti</t>
        </is>
      </c>
      <c r="C27" s="5" t="inlineStr">
        <is>
          <t xml:space="preserve">Analisi</t>
        </is>
      </c>
      <c r="D27" s="8">
        <f>WORKDAY($J$3,19)</f>
      </c>
      <c r="E27" s="7">
        <v>2</v>
      </c>
      <c r="F27" s="12">
        <f>IF(OR(D27="",E27=""),"",WORKDAY(D27,MAX(E27,1)-1))</f>
      </c>
      <c r="G27" s="7" t="inlineStr">
        <is>
          <t xml:space="preserve">20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Rischi principali presentati allo sponsor</t>
        </is>
      </c>
      <c r="C28" s="5" t="inlineStr">
        <is>
          <t xml:space="preserve">Analisi</t>
        </is>
      </c>
      <c r="D28" s="8">
        <f>WORKDAY($J$3,21)</f>
      </c>
      <c r="E28" s="7">
        <v>1</v>
      </c>
      <c r="F28" s="12">
        <f>IF(OR(D28="",E28=""),"",WORKDAY(D28,MAX(E28,1)-1))</f>
      </c>
      <c r="G28" s="7" t="inlineStr">
        <is>
          <t xml:space="preserve">22, 21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Analisi condivisa con lo sponsor</t>
        </is>
      </c>
      <c r="C29" s="5" t="inlineStr">
        <is>
          <t xml:space="preserve">Analisi</t>
        </is>
      </c>
      <c r="D29" s="8">
        <f>WORKDAY($J$3,21)</f>
      </c>
      <c r="E29" s="7">
        <v>0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Strategia per ogni rischio alto e critico</t>
        </is>
      </c>
      <c r="C30" s="5" t="inlineStr">
        <is>
          <t xml:space="preserve">Risposte</t>
        </is>
      </c>
      <c r="D30" s="8">
        <f>WORKDAY($J$3,22)</f>
      </c>
      <c r="E30" s="7">
        <v>2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Azioni di risposta come task nel piano</t>
        </is>
      </c>
      <c r="C31" s="5" t="inlineStr">
        <is>
          <t xml:space="preserve">Risposte</t>
        </is>
      </c>
      <c r="D31" s="8">
        <f>WORKDAY($J$3,24)</f>
      </c>
      <c r="E31" s="7">
        <v>2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Piani di contingenza e segnali d'allarme</t>
        </is>
      </c>
      <c r="C32" s="5" t="inlineStr">
        <is>
          <t xml:space="preserve">Risposte</t>
        </is>
      </c>
      <c r="D32" s="8">
        <f>WORKDAY($J$3,24)</f>
      </c>
      <c r="E32" s="7">
        <v>2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Rischi residui e rischi nati dalle risposte</t>
        </is>
      </c>
      <c r="C33" s="5" t="inlineStr">
        <is>
          <t xml:space="preserve">Risposte</t>
        </is>
      </c>
      <c r="D33" s="8">
        <f>WORKDAY($J$3,26)</f>
      </c>
      <c r="E33" s="7">
        <v>1</v>
      </c>
      <c r="F33" s="12">
        <f>IF(OR(D33="",E33=""),"",WORKDAY(D33,MAX(E33,1)-1))</f>
      </c>
      <c r="G33" s="7" t="inlineStr">
        <is>
          <t xml:space="preserve">26, 27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Riserva di contingenza approvata</t>
        </is>
      </c>
      <c r="C34" s="5" t="inlineStr">
        <is>
          <t xml:space="preserve">Risposte</t>
        </is>
      </c>
      <c r="D34" s="8">
        <f>WORKDAY($J$3,27)</f>
      </c>
      <c r="E34" s="7">
        <v>1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Risposte e riserva approvate</t>
        </is>
      </c>
      <c r="C35" s="5" t="inlineStr">
        <is>
          <t xml:space="preserve">Risposte</t>
        </is>
      </c>
      <c r="D35" s="8">
        <f>WORKDAY($J$3,27)</f>
      </c>
      <c r="E35" s="7">
        <v>0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Sì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Rischi nello status report settimanale</t>
        </is>
      </c>
      <c r="C36" s="5" t="inlineStr">
        <is>
          <t xml:space="preserve">Monitoraggio</t>
        </is>
      </c>
      <c r="D36" s="8">
        <f>WORKDAY($J$3,28)</f>
      </c>
      <c r="E36" s="7">
        <v>1</v>
      </c>
      <c r="F36" s="12">
        <f>IF(OR(D36="",E36=""),"",WORKDAY(D36,MAX(E36,1)-1))</f>
      </c>
      <c r="G36" s="7" t="inlineStr">
        <is>
          <t xml:space="preserve">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Prima revisione del registro</t>
        </is>
      </c>
      <c r="C37" s="5" t="inlineStr">
        <is>
          <t xml:space="preserve">Monitoraggio</t>
        </is>
      </c>
      <c r="D37" s="8">
        <f>WORKDAY($J$3,30)</f>
      </c>
      <c r="E37" s="7">
        <v>1</v>
      </c>
      <c r="F37" s="12">
        <f>IF(OR(D37="",E37=""),"",WORKDAY(D37,MAX(E37,1)-1))</f>
      </c>
      <c r="G37" s="7" t="inlineStr">
        <is>
          <t xml:space="preserve">30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Rischi occorsi trasformati in issue</t>
        </is>
      </c>
      <c r="C38" s="5" t="inlineStr">
        <is>
          <t xml:space="preserve">Monitoraggio</t>
        </is>
      </c>
      <c r="D38" s="8">
        <f>WORKDAY($J$3,31)</f>
      </c>
      <c r="E38" s="7">
        <v>4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Seconda revisione del registro</t>
        </is>
      </c>
      <c r="C39" s="5" t="inlineStr">
        <is>
          <t xml:space="preserve">Monitoraggio</t>
        </is>
      </c>
      <c r="D39" s="8">
        <f>WORKDAY($J$3,35)</f>
      </c>
      <c r="E39" s="7">
        <v>1</v>
      </c>
      <c r="F39" s="12">
        <f>IF(OR(D39="",E39=""),"",WORKDAY(D39,MAX(E39,1)-1))</f>
      </c>
      <c r="G39" s="7" t="inlineStr">
        <is>
          <t xml:space="preserve">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Verifica dell'efficacia delle risposte</t>
        </is>
      </c>
      <c r="C40" s="5" t="inlineStr">
        <is>
          <t xml:space="preserve">Monitoraggio</t>
        </is>
      </c>
      <c r="D40" s="8">
        <f>WORKDAY($J$3,36)</f>
      </c>
      <c r="E40" s="7">
        <v>2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Lezioni sul processo dei rischi</t>
        </is>
      </c>
      <c r="C41" s="5" t="inlineStr">
        <is>
          <t xml:space="preserve">Monitoraggio</t>
        </is>
      </c>
      <c r="D41" s="8">
        <f>WORKDAY($J$3,38)</f>
      </c>
      <c r="E41" s="7">
        <v>1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Processo dei rischi a regime</t>
        </is>
      </c>
      <c r="C42" s="5" t="inlineStr">
        <is>
          <t xml:space="preserve">Monitoraggio</t>
        </is>
      </c>
      <c r="D42" s="8">
        <f>WORKDAY($J$3,38)</f>
      </c>
      <c r="E42" s="7">
        <v>0</v>
      </c>
      <c r="F42" s="12">
        <f>IF(OR(D42="",E42=""),"",WORKDAY(D42,MAX(E42,1)-1))</f>
      </c>
      <c r="G42" s="7" t="inlineStr">
        <is>
          <t xml:space="preserve">36, 31, 33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Gestione dei rischi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Registro compilato una volta e poi dimenticato</t>
        </is>
      </c>
      <c r="C6" s="6" t="inlineStr">
        <is>
          <t xml:space="preserve">Il registro nasce per il piano o per il cliente e nessuno lo riapre: i rischi cambiano, il registro no, e i problemi arrivano senza preavviso.</t>
        </is>
      </c>
      <c r="D6" s="5" t="inlineStr">
        <is>
          <t xml:space="preserve">Processo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Revisioni in calendario ogni due settimane; i rischi nello status report; la data di revisione di ogni rischio in vista, con quelle scadute in evidenza.</t>
        </is>
      </c>
      <c r="L6" s="6" t="inlineStr">
        <is>
          <t xml:space="preserve">Prima revisione del registro; Rischi nello status report settimanale</t>
        </is>
      </c>
      <c r="M6" s="5" t="inlineStr">
        <is>
          <t xml:space="preserve">Identificato</t>
        </is>
      </c>
      <c r="N6" s="8">
        <f>WORKDAY(Piano!$J$3,30)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Rischi scritti come etichette</t>
        </is>
      </c>
      <c r="C7" s="6" t="inlineStr">
        <is>
          <t xml:space="preserve">«Ritardi», «budget», «fornitori»: voci che non dicono che cosa può succedere né che cosa fare, e che nessuno sa valutare.</t>
        </is>
      </c>
      <c r="D7" s="5" t="inlineStr">
        <is>
          <t xml:space="preserve">Metodo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Ogni rischio scritto come causa, evento ed effetto prima dell'analisi; quelli che non si riescono a scrivere così si riformulano o si tolgono.</t>
        </is>
      </c>
      <c r="L7" s="6" t="inlineStr">
        <is>
          <t xml:space="preserve">Ogni rischio scritto come causa, evento ed effetto</t>
        </is>
      </c>
      <c r="M7" s="5" t="inlineStr">
        <is>
          <t xml:space="preserve">Identificato</t>
        </is>
      </c>
      <c r="N7" s="8">
        <f>WORKDAY(Piano!$J$3,14)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Owner senza tempo né autorità</t>
        </is>
      </c>
      <c r="C8" s="6" t="inlineStr">
        <is>
          <t xml:space="preserve">I rischi vanno a chi era nella stanza, non a chi può agire: le azioni restano ferme.</t>
        </is>
      </c>
      <c r="D8" s="5" t="inlineStr">
        <is>
          <t xml:space="preserve">Ruoli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Owner scelto per la capacità di agire; le azioni di risposta come task con stima nel suo carico; i rischi senza owner possibile vanno allo sponsor.</t>
        </is>
      </c>
      <c r="L8" s="6" t="inlineStr">
        <is>
          <t xml:space="preserve">Un owner per ogni rischio; Azioni di risposta come task nel piano</t>
        </is>
      </c>
      <c r="M8" s="5" t="inlineStr">
        <is>
          <t xml:space="preserve">Identificato</t>
        </is>
      </c>
      <c r="N8" s="8">
        <f>WORKDAY(Piano!$J$3,18)</f>
      </c>
      <c r="O8" s="11">
        <f>IF(AND(B8&lt;&gt;"",ISNUMBER(N8),M8&lt;&gt;"Chiuso",M8&lt;&gt;"Occorso",N8&lt;TODAY()),"Scaduta","")</f>
      </c>
    </row>
    <row r="9" ht="45" customHeight="1">
      <c r="A9" s="13">
        <f>IF(B9="","","R-"&amp;(ROW()-5))</f>
      </c>
      <c r="B9" s="6" t="inlineStr">
        <is>
          <t xml:space="preserve">Valutazioni ottimistiche</t>
        </is>
      </c>
      <c r="C9" s="6" t="inlineStr">
        <is>
          <t xml:space="preserve">Nessuno vuole sembrare pessimista davanti allo sponsor: le probabilità scendono, gli impatti si arrotondano per difetto.</t>
        </is>
      </c>
      <c r="D9" s="5" t="inlineStr">
        <is>
          <t xml:space="preserve">Metodo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Voto in silenzio prima della discussione; scale con esempi concreti; confronto con quanto è successo in progetti simili.</t>
        </is>
      </c>
      <c r="L9" s="6" t="inlineStr">
        <is>
          <t xml:space="preserve">Probabilità e impatto di ogni rischio</t>
        </is>
      </c>
      <c r="M9" s="5" t="inlineStr">
        <is>
          <t xml:space="preserve">Identificato</t>
        </is>
      </c>
      <c r="N9" s="8">
        <f>WORKDAY(Piano!$J$3,17)</f>
      </c>
      <c r="O9" s="11">
        <f>IF(AND(B9&lt;&gt;"",ISNUMBER(N9),M9&lt;&gt;"Chiuso",M9&lt;&gt;"Occorso",N9&lt;TODAY()),"Scaduta","")</f>
      </c>
    </row>
    <row r="10" ht="45" customHeight="1">
      <c r="A10" s="13">
        <f>IF(B10="","","R-"&amp;(ROW()-5))</f>
      </c>
      <c r="B10" s="6" t="inlineStr">
        <is>
          <t xml:space="preserve">Chi segnala un rischio passa per disfattista</t>
        </is>
      </c>
      <c r="C10" s="6" t="inlineStr">
        <is>
          <t xml:space="preserve">Nel gruppo chi porta un rischio viene zittito o incaricato di risolverlo da solo: i rischi veri restano nascosti.</t>
        </is>
      </c>
      <c r="D10" s="5" t="inlineStr">
        <is>
          <t xml:space="preserve">Cultura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Lo sponsor apre il primo laboratorio dicendo che i rischi trovati presto sono un merito; chi segnala non diventa owner per forza.</t>
        </is>
      </c>
      <c r="L10" s="6" t="inlineStr">
        <is>
          <t xml:space="preserve">Laboratori di identificazione con il gruppo di progetto</t>
        </is>
      </c>
      <c r="M10" s="5" t="inlineStr">
        <is>
          <t xml:space="preserve">Identificato</t>
        </is>
      </c>
      <c r="N10" s="8">
        <f>WORKDAY(Piano!$J$3,9)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Riserva di contingenza tagliata</t>
        </is>
      </c>
      <c r="C11" s="6" t="inlineStr">
        <is>
          <t xml:space="preserve">Lo sponsor o il commerciale tolgono la riserva per far tornare il prezzo o la data: il primo rischio che succede diventa un ritardo.</t>
        </is>
      </c>
      <c r="D11" s="5" t="inlineStr">
        <is>
          <t xml:space="preserve">Governo</t>
        </is>
      </c>
      <c r="E11" s="5"/>
      <c r="F11" s="7">
        <v>3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Scalare</t>
        </is>
      </c>
      <c r="K11" s="6" t="inlineStr">
        <is>
          <t xml:space="preserve">Riserva motivata rischio per rischio con l'esposizione; se viene tolta, lo sponsor firma l'accettazione dei rischi che restano scoperti.</t>
        </is>
      </c>
      <c r="L11" s="6" t="inlineStr">
        <is>
          <t xml:space="preserve">Impatto in giorni e in euro dei rischi alti; Riserva di contingenza approvata</t>
        </is>
      </c>
      <c r="M11" s="5" t="inlineStr">
        <is>
          <t xml:space="preserve">Identificato</t>
        </is>
      </c>
      <c r="N11" s="8">
        <f>WORKDAY(Piano!$J$3,27)</f>
      </c>
      <c r="O11" s="11">
        <f>IF(AND(B11&lt;&gt;"",ISNUMBER(N11),M11&lt;&gt;"Chiuso",M11&lt;&gt;"Occorso",N11&lt;TODAY()),"Scaduta","")</f>
      </c>
    </row>
    <row r="12" ht="45" customHeight="1">
      <c r="A12" s="13">
        <f>IF(B12="","","R-"&amp;(ROW()-5))</f>
      </c>
      <c r="B12" s="6" t="inlineStr">
        <is>
          <t xml:space="preserve">Rischi del contratto ignorati</t>
        </is>
      </c>
      <c r="C12" s="6" t="inlineStr">
        <is>
          <t xml:space="preserve">Penali, garanzie e responsabilità restano nell'ufficio legale: il gruppo di progetto non sa quali date costano davvero.</t>
        </is>
      </c>
      <c r="D12" s="5" t="inlineStr">
        <is>
          <t xml:space="preserve">Contratto</t>
        </is>
      </c>
      <c r="E12" s="5"/>
      <c r="F12" s="7">
        <v>2</v>
      </c>
      <c r="G12" s="7">
        <v>4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Analisi del contratto all'inizio dell'identificazione, con chi lo ha negoziato; le milestone con penale segnate nel piano.</t>
        </is>
      </c>
      <c r="L12" s="6" t="inlineStr">
        <is>
          <t xml:space="preserve">Analisi dei documenti del progetto</t>
        </is>
      </c>
      <c r="M12" s="5" t="inlineStr">
        <is>
          <t xml:space="preserve">Identificato</t>
        </is>
      </c>
      <c r="N12" s="8">
        <f>WORKDAY(Piano!$J$3,8)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Processo di gestione dei rischi: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Il registro dei rischi impostato e messo in moto: scale, identificazione, analisi, risposte con owner e riserva, revisioni periodiche.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HYPERLINK("https://keenhour.com/modelli/gestione-dei-rischi","Il modello «Processo di gestione dei rischi» nella galleria")</f>
      </c>
    </row>
    <row r="20">
      <c r="B20" s="29">
        <f>HYPERLINK("https://keenhour.com/modelli/gestione-dei-rischi/usa","Usa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Processo di gestione dei rischi</dc:title>
  <dc:creator>KeenHour</dc:creator>
  <dc:language>it-IT</dc:language>
</cp:coreProperties>
</file>