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Integrazione con un gestionale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Integrazione con il gestionale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Ordine firmato</t>
        </is>
      </c>
      <c r="C6" s="5" t="inlineStr">
        <is>
          <t xml:space="preserve">Analisi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Riunione di avvio con il cliente e il fornitore del gestionale</t>
        </is>
      </c>
      <c r="C7" s="5" t="inlineStr">
        <is>
          <t xml:space="preserve">Analisi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Accessi alle API e agli ambienti di prova dei due sistemi</t>
        </is>
      </c>
      <c r="C8" s="5" t="inlineStr">
        <is>
          <t xml:space="preserve">Analisi</t>
        </is>
      </c>
      <c r="D8" s="8">
        <f>WORKDAY($J$3,2)</f>
      </c>
      <c r="E8" s="7">
        <v>4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Come si lavora oggi: ordini, magazzino, fatture</t>
        </is>
      </c>
      <c r="C9" s="5" t="inlineStr">
        <is>
          <t xml:space="preserve">Analisi</t>
        </is>
      </c>
      <c r="D9" s="8">
        <f>WORKDAY($J$3,2)</f>
      </c>
      <c r="E9" s="7">
        <v>4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Verifica delle API del gestionale</t>
        </is>
      </c>
      <c r="C10" s="5" t="inlineStr">
        <is>
          <t xml:space="preserve">Analisi</t>
        </is>
      </c>
      <c r="D10" s="8">
        <f>WORKDAY($J$3,6)</f>
      </c>
      <c r="E10" s="7">
        <v>3</v>
      </c>
      <c r="F10" s="12">
        <f>IF(OR(D10="",E10=""),"",WORKDAY(D10,MAX(E10,1)-1))</f>
      </c>
      <c r="G10" s="7" t="inlineStr">
        <is>
          <t xml:space="preserve">3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Verifica delle API e delle notifiche dell'e-commerce o del CRM</t>
        </is>
      </c>
      <c r="C11" s="5" t="inlineStr">
        <is>
          <t xml:space="preserve">Analisi</t>
        </is>
      </c>
      <c r="D11" s="8">
        <f>WORKDAY($J$3,6)</f>
      </c>
      <c r="E11" s="7">
        <v>2</v>
      </c>
      <c r="F11" s="12">
        <f>IF(OR(D11="",E11=""),"",WORKDAY(D11,MAX(E11,1)-1))</f>
      </c>
      <c r="G11" s="7" t="inlineStr">
        <is>
          <t xml:space="preserve">3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Chi comanda su ogni dato</t>
        </is>
      </c>
      <c r="C12" s="5" t="inlineStr">
        <is>
          <t xml:space="preserve">Analisi</t>
        </is>
      </c>
      <c r="D12" s="8">
        <f>WORKDAY($J$3,6)</f>
      </c>
      <c r="E12" s="7">
        <v>2</v>
      </c>
      <c r="F12" s="12">
        <f>IF(OR(D12="",E12=""),"",WORKDAY(D12,MAX(E12,1)-1))</f>
      </c>
      <c r="G12" s="7" t="inlineStr">
        <is>
          <t xml:space="preserve">4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Frequenze di sincronizzazione e volumi, nei giorni normali e nei picchi</t>
        </is>
      </c>
      <c r="C13" s="5" t="inlineStr">
        <is>
          <t xml:space="preserve">Analisi</t>
        </is>
      </c>
      <c r="D13" s="8">
        <f>WORKDAY($J$3,8)</f>
      </c>
      <c r="E13" s="7">
        <v>1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Documento di analisi dell'integrazione</t>
        </is>
      </c>
      <c r="C14" s="5" t="inlineStr">
        <is>
          <t xml:space="preserve">Analisi</t>
        </is>
      </c>
      <c r="D14" s="8">
        <f>WORKDAY($J$3,9)</f>
      </c>
      <c r="E14" s="7">
        <v>3</v>
      </c>
      <c r="F14" s="12">
        <f>IF(OR(D14="",E14=""),"",WORKDAY(D14,MAX(E14,1)-1))</f>
      </c>
      <c r="G14" s="7" t="inlineStr">
        <is>
          <t xml:space="preserve">5, 6, 8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Analisi approvata dal cliente</t>
        </is>
      </c>
      <c r="C15" s="5" t="inlineStr">
        <is>
          <t xml:space="preserve">Analisi</t>
        </is>
      </c>
      <c r="D15" s="8">
        <f>WORKDAY($J$3,12)</f>
      </c>
      <c r="E15" s="7">
        <v>0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Sì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Anagrafiche dei clienti: partita IVA, codice fiscale, codice destinatario o PEC</t>
        </is>
      </c>
      <c r="C16" s="5" t="inlineStr">
        <is>
          <t xml:space="preserve">Mappatura dei dati</t>
        </is>
      </c>
      <c r="D16" s="8">
        <f>WORKDAY($J$3,13)</f>
      </c>
      <c r="E16" s="7">
        <v>3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Articoli, varianti e codici</t>
        </is>
      </c>
      <c r="C17" s="5" t="inlineStr">
        <is>
          <t xml:space="preserve">Mappatura dei dati</t>
        </is>
      </c>
      <c r="D17" s="8">
        <f>WORKDAY($J$3,13)</f>
      </c>
      <c r="E17" s="7">
        <v>4</v>
      </c>
      <c r="F17" s="12">
        <f>IF(OR(D17="",E17=""),"",WORKDAY(D17,MAX(E17,1)-1))</f>
      </c>
      <c r="G17" s="7" t="inlineStr">
        <is>
          <t xml:space="preserve">10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Aliquote IVA e codici di esenzione</t>
        </is>
      </c>
      <c r="C18" s="5" t="inlineStr">
        <is>
          <t xml:space="preserve">Mappatura dei dati</t>
        </is>
      </c>
      <c r="D18" s="8">
        <f>WORKDAY($J$3,13)</f>
      </c>
      <c r="E18" s="7">
        <v>2</v>
      </c>
      <c r="F18" s="12">
        <f>IF(OR(D18="",E18=""),"",WORKDAY(D18,MAX(E18,1)-1))</f>
      </c>
      <c r="G18" s="7" t="inlineStr">
        <is>
          <t xml:space="preserve">10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Giacenze, magazzini e quantità impegnate</t>
        </is>
      </c>
      <c r="C19" s="5" t="inlineStr">
        <is>
          <t xml:space="preserve">Mappatura dei dati</t>
        </is>
      </c>
      <c r="D19" s="8">
        <f>WORKDAY($J$3,15)</f>
      </c>
      <c r="E19" s="7">
        <v>2</v>
      </c>
      <c r="F19" s="12">
        <f>IF(OR(D19="",E19=""),"",WORKDAY(D19,MAX(E19,1)-1))</f>
      </c>
      <c r="G19" s="7" t="inlineStr">
        <is>
          <t xml:space="preserve">10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Ordini: stati, righe, spese di spedizione, sconti e buoni</t>
        </is>
      </c>
      <c r="C20" s="5" t="inlineStr">
        <is>
          <t xml:space="preserve">Mappatura dei dati</t>
        </is>
      </c>
      <c r="D20" s="8">
        <f>WORKDAY($J$3,15)</f>
      </c>
      <c r="E20" s="7">
        <v>3</v>
      </c>
      <c r="F20" s="12">
        <f>IF(OR(D20="",E20=""),"",WORKDAY(D20,MAX(E20,1)-1))</f>
      </c>
      <c r="G20" s="7" t="inlineStr">
        <is>
          <t xml:space="preserve">10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Listini, sconti e prezzi per cliente</t>
        </is>
      </c>
      <c r="C21" s="5" t="inlineStr">
        <is>
          <t xml:space="preserve">Mappatura dei dati</t>
        </is>
      </c>
      <c r="D21" s="8">
        <f>WORKDAY($J$3,17)</f>
      </c>
      <c r="E21" s="7">
        <v>2</v>
      </c>
      <c r="F21" s="12">
        <f>IF(OR(D21="",E21=""),"",WORKDAY(D21,MAX(E21,1)-1))</f>
      </c>
      <c r="G21" s="7" t="inlineStr">
        <is>
          <t xml:space="preserve">12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Metodi e condizioni di pagamento</t>
        </is>
      </c>
      <c r="C22" s="5" t="inlineStr">
        <is>
          <t xml:space="preserve">Mappatura dei dati</t>
        </is>
      </c>
      <c r="D22" s="8">
        <f>WORKDAY($J$3,17)</f>
      </c>
      <c r="E22" s="7">
        <v>2</v>
      </c>
      <c r="F22" s="12">
        <f>IF(OR(D22="",E22=""),"",WORKDAY(D22,MAX(E22,1)-1))</f>
      </c>
      <c r="G22" s="7" t="inlineStr">
        <is>
          <t xml:space="preserve">10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Ritorno di DDT, fatture e numeri di spedizione</t>
        </is>
      </c>
      <c r="C23" s="5" t="inlineStr">
        <is>
          <t xml:space="preserve">Mappatura dei dati</t>
        </is>
      </c>
      <c r="D23" s="8">
        <f>WORKDAY($J$3,18)</f>
      </c>
      <c r="E23" s="7">
        <v>2</v>
      </c>
      <c r="F23" s="12">
        <f>IF(OR(D23="",E23=""),"",WORKDAY(D23,MAX(E23,1)-1))</f>
      </c>
      <c r="G23" s="7" t="inlineStr">
        <is>
          <t xml:space="preserve">15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Regole di trasformazione e casi d'errore</t>
        </is>
      </c>
      <c r="C24" s="5" t="inlineStr">
        <is>
          <t xml:space="preserve">Mappatura dei dati</t>
        </is>
      </c>
      <c r="D24" s="8">
        <f>WORKDAY($J$3,20)</f>
      </c>
      <c r="E24" s="7">
        <v>2</v>
      </c>
      <c r="F24" s="12">
        <f>IF(OR(D24="",E24=""),"",WORKDAY(D24,MAX(E24,1)-1))</f>
      </c>
      <c r="G24" s="7" t="inlineStr">
        <is>
          <t xml:space="preserve">11, 13, 14, 16, 17, 18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Il cliente conferma la mappatura</t>
        </is>
      </c>
      <c r="C25" s="5" t="inlineStr">
        <is>
          <t xml:space="preserve">Mappatura dei dati</t>
        </is>
      </c>
      <c r="D25" s="8">
        <f>WORKDAY($J$3,22)</f>
      </c>
      <c r="E25" s="7">
        <v>2</v>
      </c>
      <c r="F25" s="12">
        <f>IF(OR(D25="",E25=""),"",WORKDAY(D25,MAX(E25,1)-1))</f>
      </c>
      <c r="G25" s="7" t="inlineStr">
        <is>
          <t xml:space="preserve">19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Mappatura dei dati confermata</t>
        </is>
      </c>
      <c r="C26" s="5" t="inlineStr">
        <is>
          <t xml:space="preserve">Mappatura dei dati</t>
        </is>
      </c>
      <c r="D26" s="8">
        <f>WORKDAY($J$3,23)</f>
      </c>
      <c r="E26" s="7">
        <v>0</v>
      </c>
      <c r="F26" s="12">
        <f>IF(OR(D26="",E26=""),"",WORKDAY(D26,MAX(E26,1)-1))</f>
      </c>
      <c r="G26" s="7" t="inlineStr">
        <is>
          <t xml:space="preserve">20</t>
        </is>
      </c>
      <c r="H26" s="7" t="inlineStr">
        <is>
          <t xml:space="preserve">Sì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Architettura del connettore: code, tentativi, registri</t>
        </is>
      </c>
      <c r="C27" s="5" t="inlineStr">
        <is>
          <t xml:space="preserve">Sviluppo</t>
        </is>
      </c>
      <c r="D27" s="8">
        <f>WORKDAY($J$3,13)</f>
      </c>
      <c r="E27" s="7">
        <v>3</v>
      </c>
      <c r="F27" s="12">
        <f>IF(OR(D27="",E27=""),"",WORKDAY(D27,MAX(E27,1)-1))</f>
      </c>
      <c r="G27" s="7" t="inlineStr">
        <is>
          <t xml:space="preserve">10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Ambiente di esecuzione, configurazione e segreti</t>
        </is>
      </c>
      <c r="C28" s="5" t="inlineStr">
        <is>
          <t xml:space="preserve">Sviluppo</t>
        </is>
      </c>
      <c r="D28" s="8">
        <f>WORKDAY($J$3,16)</f>
      </c>
      <c r="E28" s="7">
        <v>2</v>
      </c>
      <c r="F28" s="12">
        <f>IF(OR(D28="",E28=""),"",WORKDAY(D28,MAX(E28,1)-1))</f>
      </c>
      <c r="G28" s="7" t="inlineStr">
        <is>
          <t xml:space="preserve">22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Sviluppo dei flussi</t>
        </is>
      </c>
      <c r="C29" s="5" t="inlineStr">
        <is>
          <t xml:space="preserve">Sviluppo</t>
        </is>
      </c>
      <c r="D29" s="8">
        <f>WORKDAY($J$3,24)</f>
      </c>
      <c r="E29" s="7">
        <v>13</v>
      </c>
      <c r="F29" s="12">
        <f>IF(OR(D29="",E29=""),"",WORKDAY(D29,MAX(E29,1)-1))</f>
      </c>
      <c r="G29" s="7" t="inlineStr">
        <is>
          <t xml:space="preserve">21, 23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   Anagrafiche dei clienti dall'e-commerce al gestionale</t>
        </is>
      </c>
      <c r="C30" s="5" t="inlineStr">
        <is>
          <t xml:space="preserve">Sviluppo</t>
        </is>
      </c>
      <c r="D30" s="8">
        <f>WORKDAY($J$3,24)</f>
      </c>
      <c r="E30" s="7">
        <v>3</v>
      </c>
      <c r="F30" s="12">
        <f>IF(OR(D30="",E30=""),"",WORKDAY(D30,MAX(E30,1)-1))</f>
      </c>
      <c r="G30" s="7"/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   Articoli e listini dal gestionale all'e-commerce</t>
        </is>
      </c>
      <c r="C31" s="5" t="inlineStr">
        <is>
          <t xml:space="preserve">Sviluppo</t>
        </is>
      </c>
      <c r="D31" s="8">
        <f>WORKDAY($J$3,24)</f>
      </c>
      <c r="E31" s="7">
        <v>5</v>
      </c>
      <c r="F31" s="12">
        <f>IF(OR(D31="",E31=""),"",WORKDAY(D31,MAX(E31,1)-1))</f>
      </c>
      <c r="G31" s="7"/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   Giacenze dal gestionale all'e-commerce</t>
        </is>
      </c>
      <c r="C32" s="5" t="inlineStr">
        <is>
          <t xml:space="preserve">Sviluppo</t>
        </is>
      </c>
      <c r="D32" s="8">
        <f>WORKDAY($J$3,27)</f>
      </c>
      <c r="E32" s="7">
        <v>3</v>
      </c>
      <c r="F32" s="12">
        <f>IF(OR(D32="",E32=""),"",WORKDAY(D32,MAX(E32,1)-1))</f>
      </c>
      <c r="G32" s="7"/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   Ordini dall'e-commerce al gestionale</t>
        </is>
      </c>
      <c r="C33" s="5" t="inlineStr">
        <is>
          <t xml:space="preserve">Sviluppo</t>
        </is>
      </c>
      <c r="D33" s="8">
        <f>WORKDAY($J$3,28)</f>
      </c>
      <c r="E33" s="7">
        <v>6</v>
      </c>
      <c r="F33" s="12">
        <f>IF(OR(D33="",E33=""),"",WORKDAY(D33,MAX(E33,1)-1))</f>
      </c>
      <c r="G33" s="7"/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   Stati, documenti e tracciamento verso l'e-commerce</t>
        </is>
      </c>
      <c r="C34" s="5" t="inlineStr">
        <is>
          <t xml:space="preserve">Sviluppo</t>
        </is>
      </c>
      <c r="D34" s="8">
        <f>WORKDAY($J$3,32)</f>
      </c>
      <c r="E34" s="7">
        <v>4</v>
      </c>
      <c r="F34" s="12">
        <f>IF(OR(D34="",E34=""),"",WORKDAY(D34,MAX(E34,1)-1))</f>
      </c>
      <c r="G34" s="7"/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   Avvisi, registro consultabile e ripetizione manuale di un messaggio</t>
        </is>
      </c>
      <c r="C35" s="5" t="inlineStr">
        <is>
          <t xml:space="preserve">Sviluppo</t>
        </is>
      </c>
      <c r="D35" s="8">
        <f>WORKDAY($J$3,33)</f>
      </c>
      <c r="E35" s="7">
        <v>4</v>
      </c>
      <c r="F35" s="12">
        <f>IF(OR(D35="",E35=""),"",WORKDAY(D35,MAX(E35,1)-1))</f>
      </c>
      <c r="G35" s="7"/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Connettore completo in ambiente di prova</t>
        </is>
      </c>
      <c r="C36" s="5" t="inlineStr">
        <is>
          <t xml:space="preserve">Sviluppo</t>
        </is>
      </c>
      <c r="D36" s="8">
        <f>WORKDAY($J$3,37)</f>
      </c>
      <c r="E36" s="7">
        <v>0</v>
      </c>
      <c r="F36" s="12">
        <f>IF(OR(D36="",E36=""),"",WORKDAY(D36,MAX(E36,1)-1))</f>
      </c>
      <c r="G36" s="7" t="inlineStr">
        <is>
          <t xml:space="preserve">24</t>
        </is>
      </c>
      <c r="H36" s="7" t="inlineStr">
        <is>
          <t xml:space="preserve">Sì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Estrazione delle anomalie nelle anagrafiche e nei codici</t>
        </is>
      </c>
      <c r="C37" s="5" t="inlineStr">
        <is>
          <t xml:space="preserve">Test e migrazione</t>
        </is>
      </c>
      <c r="D37" s="8">
        <f>WORKDAY($J$3,13)</f>
      </c>
      <c r="E37" s="7">
        <v>3</v>
      </c>
      <c r="F37" s="12">
        <f>IF(OR(D37="",E37=""),"",WORKDAY(D37,MAX(E37,1)-1))</f>
      </c>
      <c r="G37" s="7" t="inlineStr">
        <is>
          <t xml:space="preserve">10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Bonifica delle anagrafiche e dei codici articolo</t>
        </is>
      </c>
      <c r="C38" s="5" t="inlineStr">
        <is>
          <t xml:space="preserve">Test e migrazione</t>
        </is>
      </c>
      <c r="D38" s="8">
        <f>WORKDAY($J$3,16)</f>
      </c>
      <c r="E38" s="7">
        <v>17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Casi di prova: un ordine per ogni caso della mappatura</t>
        </is>
      </c>
      <c r="C39" s="5" t="inlineStr">
        <is>
          <t xml:space="preserve">Test e migrazione</t>
        </is>
      </c>
      <c r="D39" s="8">
        <f>WORKDAY($J$3,24)</f>
      </c>
      <c r="E39" s="7">
        <v>3</v>
      </c>
      <c r="F39" s="12">
        <f>IF(OR(D39="",E39=""),"",WORKDAY(D39,MAX(E39,1)-1))</f>
      </c>
      <c r="G39" s="7" t="inlineStr">
        <is>
          <t xml:space="preserve">21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Prova del caricamento iniziale sui dati bonificati</t>
        </is>
      </c>
      <c r="C40" s="5" t="inlineStr">
        <is>
          <t xml:space="preserve">Test e migrazione</t>
        </is>
      </c>
      <c r="D40" s="8">
        <f>WORKDAY($J$3,38)</f>
      </c>
      <c r="E40" s="7">
        <v>2</v>
      </c>
      <c r="F40" s="12">
        <f>IF(OR(D40="",E40=""),"",WORKDAY(D40,MAX(E40,1)-1))</f>
      </c>
      <c r="G40" s="7" t="inlineStr">
        <is>
          <t xml:space="preserve">31, 33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Test dei flussi dall'inizio alla fine</t>
        </is>
      </c>
      <c r="C41" s="5" t="inlineStr">
        <is>
          <t xml:space="preserve">Test e migrazione</t>
        </is>
      </c>
      <c r="D41" s="8">
        <f>WORKDAY($J$3,38)</f>
      </c>
      <c r="E41" s="7">
        <v>3</v>
      </c>
      <c r="F41" s="12">
        <f>IF(OR(D41="",E41=""),"",WORKDAY(D41,MAX(E41,1)-1))</f>
      </c>
      <c r="G41" s="7" t="inlineStr">
        <is>
          <t xml:space="preserve">31, 34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Prova con i volumi dei giorni di picco</t>
        </is>
      </c>
      <c r="C42" s="5" t="inlineStr">
        <is>
          <t xml:space="preserve">Test e migrazione</t>
        </is>
      </c>
      <c r="D42" s="8">
        <f>WORKDAY($J$3,38)</f>
      </c>
      <c r="E42" s="7">
        <v>2</v>
      </c>
      <c r="F42" s="12">
        <f>IF(OR(D42="",E42=""),"",WORKDAY(D42,MAX(E42,1)-1))</f>
      </c>
      <c r="G42" s="7" t="inlineStr">
        <is>
          <t xml:space="preserve">31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Correzione dei difetti</t>
        </is>
      </c>
      <c r="C43" s="5" t="inlineStr">
        <is>
          <t xml:space="preserve">Test e migrazione</t>
        </is>
      </c>
      <c r="D43" s="8">
        <f>WORKDAY($J$3,39)</f>
      </c>
      <c r="E43" s="7">
        <v>4</v>
      </c>
      <c r="F43" s="12">
        <f>IF(OR(D43="",E43=""),"",WORKDAY(D43,MAX(E43,1)-1))</f>
      </c>
      <c r="G43" s="7" t="inlineStr">
        <is>
          <t xml:space="preserve">31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Collaudo del cliente sugli ordini di prova</t>
        </is>
      </c>
      <c r="C44" s="5" t="inlineStr">
        <is>
          <t xml:space="preserve">Test e migrazione</t>
        </is>
      </c>
      <c r="D44" s="8">
        <f>WORKDAY($J$3,41)</f>
      </c>
      <c r="E44" s="7">
        <v>2</v>
      </c>
      <c r="F44" s="12">
        <f>IF(OR(D44="",E44=""),"",WORKDAY(D44,MAX(E44,1)-1))</f>
      </c>
      <c r="G44" s="7" t="inlineStr">
        <is>
          <t xml:space="preserve">36, 35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Collaudo superato</t>
        </is>
      </c>
      <c r="C45" s="5" t="inlineStr">
        <is>
          <t xml:space="preserve">Test e migrazione</t>
        </is>
      </c>
      <c r="D45" s="8">
        <f>WORKDAY($J$3,42)</f>
      </c>
      <c r="E45" s="7">
        <v>0</v>
      </c>
      <c r="F45" s="12">
        <f>IF(OR(D45="",E45=""),"",WORKDAY(D45,MAX(E45,1)-1))</f>
      </c>
      <c r="G45" s="7" t="inlineStr">
        <is>
          <t xml:space="preserve">39, 38, 37</t>
        </is>
      </c>
      <c r="H45" s="7" t="inlineStr">
        <is>
          <t xml:space="preserve">Sì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Piano di avvio e di ritorno indietro</t>
        </is>
      </c>
      <c r="C46" s="5" t="inlineStr">
        <is>
          <t xml:space="preserve">Avvio</t>
        </is>
      </c>
      <c r="D46" s="8">
        <f>WORKDAY($J$3,38)</f>
      </c>
      <c r="E46" s="7">
        <v>3</v>
      </c>
      <c r="F46" s="12">
        <f>IF(OR(D46="",E46=""),"",WORKDAY(D46,MAX(E46,1)-1))</f>
      </c>
      <c r="G46" s="7" t="inlineStr">
        <is>
          <t xml:space="preserve">31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Caricamento iniziale in produzione</t>
        </is>
      </c>
      <c r="C47" s="5" t="inlineStr">
        <is>
          <t xml:space="preserve">Avvio</t>
        </is>
      </c>
      <c r="D47" s="8">
        <f>WORKDAY($J$3,43)</f>
      </c>
      <c r="E47" s="7">
        <v>1</v>
      </c>
      <c r="F47" s="12">
        <f>IF(OR(D47="",E47=""),"",WORKDAY(D47,MAX(E47,1)-1))</f>
      </c>
      <c r="G47" s="7" t="inlineStr">
        <is>
          <t xml:space="preserve">40, 41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Integrazione attiva in produzione</t>
        </is>
      </c>
      <c r="C48" s="5" t="inlineStr">
        <is>
          <t xml:space="preserve">Avvio</t>
        </is>
      </c>
      <c r="D48" s="8">
        <f>WORKDAY($J$3,43)</f>
      </c>
      <c r="E48" s="7">
        <v>0</v>
      </c>
      <c r="F48" s="12">
        <f>IF(OR(D48="",E48=""),"",WORKDAY(D48,MAX(E48,1)-1))</f>
      </c>
      <c r="G48" s="7" t="inlineStr">
        <is>
          <t xml:space="preserve">42</t>
        </is>
      </c>
      <c r="H48" s="7" t="inlineStr">
        <is>
          <t xml:space="preserve">Sì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Presidio dei primi giorni</t>
        </is>
      </c>
      <c r="C49" s="5" t="inlineStr">
        <is>
          <t xml:space="preserve">Avvio</t>
        </is>
      </c>
      <c r="D49" s="8">
        <f>WORKDAY($J$3,44)</f>
      </c>
      <c r="E49" s="7">
        <v>5</v>
      </c>
      <c r="F49" s="12">
        <f>IF(OR(D49="",E49=""),"",WORKDAY(D49,MAX(E49,1)-1))</f>
      </c>
      <c r="G49" s="7" t="inlineStr">
        <is>
          <t xml:space="preserve">43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Istruzioni per chi gestisce gli errori e documentazione tecnica</t>
        </is>
      </c>
      <c r="C50" s="5" t="inlineStr">
        <is>
          <t xml:space="preserve">Avvio</t>
        </is>
      </c>
      <c r="D50" s="8">
        <f>WORKDAY($J$3,44)</f>
      </c>
      <c r="E50" s="7">
        <v>4</v>
      </c>
      <c r="F50" s="12">
        <f>IF(OR(D50="",E50=""),"",WORKDAY(D50,MAX(E50,1)-1))</f>
      </c>
      <c r="G50" s="7" t="inlineStr">
        <is>
          <t xml:space="preserve">43</t>
        </is>
      </c>
      <c r="H50" s="7" t="inlineStr">
        <is>
          <t xml:space="preserve">No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Verifica finale con il cliente</t>
        </is>
      </c>
      <c r="C51" s="5" t="inlineStr">
        <is>
          <t xml:space="preserve">Avvio</t>
        </is>
      </c>
      <c r="D51" s="8">
        <f>WORKDAY($J$3,49)</f>
      </c>
      <c r="E51" s="7">
        <v>1</v>
      </c>
      <c r="F51" s="12">
        <f>IF(OR(D51="",E51=""),"",WORKDAY(D51,MAX(E51,1)-1))</f>
      </c>
      <c r="G51" s="7" t="inlineStr">
        <is>
          <t xml:space="preserve">44, 45</t>
        </is>
      </c>
      <c r="H51" s="7" t="inlineStr">
        <is>
          <t xml:space="preserve">No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 t="inlineStr">
        <is>
          <t xml:space="preserve">Integrazione consegnata</t>
        </is>
      </c>
      <c r="C52" s="5" t="inlineStr">
        <is>
          <t xml:space="preserve">Avvio</t>
        </is>
      </c>
      <c r="D52" s="8">
        <f>WORKDAY($J$3,49)</f>
      </c>
      <c r="E52" s="7">
        <v>0</v>
      </c>
      <c r="F52" s="12">
        <f>IF(OR(D52="",E52=""),"",WORKDAY(D52,MAX(E52,1)-1))</f>
      </c>
      <c r="G52" s="7" t="inlineStr">
        <is>
          <t xml:space="preserve">46</t>
        </is>
      </c>
      <c r="H52" s="7" t="inlineStr">
        <is>
          <t xml:space="preserve">Sì</t>
        </is>
      </c>
      <c r="I52" s="9">
        <v>0</v>
      </c>
      <c r="J52" s="8">
        <f>F52</f>
      </c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Integrazione con il gestionale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75" customHeight="1">
      <c r="A6" s="13">
        <f>IF(B6="","","R-"&amp;(ROW()-5))</f>
      </c>
      <c r="B6" s="6" t="inlineStr">
        <is>
          <t xml:space="preserve">API del gestionale insufficienti per i flussi richiesti</t>
        </is>
      </c>
      <c r="C6" s="6" t="inlineStr">
        <is>
          <t xml:space="preserve">Il gestionale legge ma non scrive gli ordini, o non espone le giacenze: un flusso intero va ripensato a metà lavoro.</t>
        </is>
      </c>
      <c r="D6" s="5" t="inlineStr">
        <is>
          <t xml:space="preserve">Tecnica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Verifica delle API nella prima settimana, prima della mappatura; per ciò che manca, l'alternativa decisa nell'analisi: scambio di file, connettore del fornitore o sviluppo sul gestionale.</t>
        </is>
      </c>
      <c r="L6" s="6" t="inlineStr">
        <is>
          <t xml:space="preserve">Verifica delle API del gestionale</t>
        </is>
      </c>
      <c r="M6" s="5" t="inlineStr">
        <is>
          <t xml:space="preserve">Identificato</t>
        </is>
      </c>
      <c r="N6" s="8">
        <f>WORKDAY(Piano!$J$3,8)</f>
      </c>
      <c r="O6" s="11">
        <f>IF(AND(B6&lt;&gt;"",ISNUMBER(N6),M6&lt;&gt;"Chiuso",M6&lt;&gt;"Occorso",N6&lt;TODAY()),"Scaduta","")</f>
      </c>
    </row>
    <row r="7" ht="45" customHeight="1">
      <c r="A7" s="13">
        <f>IF(B7="","","R-"&amp;(ROW()-5))</f>
      </c>
      <c r="B7" s="6" t="inlineStr">
        <is>
          <t xml:space="preserve">Modulo delle API da acquistare o attivare</t>
        </is>
      </c>
      <c r="C7" s="6" t="inlineStr">
        <is>
          <t xml:space="preserve">Sulla licenza del cliente il modulo delle API non c'è: serve un ordine al fornitore del gestionale, con i suoi costi e i suoi tempi.</t>
        </is>
      </c>
      <c r="D7" s="5" t="inlineStr">
        <is>
          <t xml:space="preserve">Fornitori</t>
        </is>
      </c>
      <c r="E7" s="5"/>
      <c r="F7" s="7">
        <v>3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Scalare</t>
        </is>
      </c>
      <c r="K7" s="6" t="inlineStr">
        <is>
          <t xml:space="preserve">Si chiede al fornitore alla riunione di avvio; la spesa la decide la direzione del cliente, entro la fine dell'analisi.</t>
        </is>
      </c>
      <c r="L7" s="6" t="inlineStr">
        <is>
          <t xml:space="preserve">Accessi alle API e agli ambienti di prova dei due sistemi</t>
        </is>
      </c>
      <c r="M7" s="5" t="inlineStr">
        <is>
          <t xml:space="preserve">Identificato</t>
        </is>
      </c>
      <c r="N7" s="8">
        <f>WORKDAY(Piano!$J$3,5)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Anagrafiche e codici sporchi</t>
        </is>
      </c>
      <c r="C8" s="6" t="inlineStr">
        <is>
          <t xml:space="preserve">Doppioni e codici incoerenti fanno fallire il caricamento iniziale o creano clienti doppi nel gestionale.</t>
        </is>
      </c>
      <c r="D8" s="5" t="inlineStr">
        <is>
          <t xml:space="preserve">Dati</t>
        </is>
      </c>
      <c r="E8" s="5"/>
      <c r="F8" s="7">
        <v>5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Elenco delle anomalie estratto subito; bonifica nei sistemi d'origine prima del caricamento; una regola scritta per i casi che restano.</t>
        </is>
      </c>
      <c r="L8" s="6" t="inlineStr">
        <is>
          <t xml:space="preserve">Estrazione delle anomalie nelle anagrafiche e nei codici; Bonifica delle anagrafiche e dei codici articolo</t>
        </is>
      </c>
      <c r="M8" s="5" t="inlineStr">
        <is>
          <t xml:space="preserve">Identificato</t>
        </is>
      </c>
      <c r="N8" s="8">
        <f>WORKDAY(Piano!$J$3,20)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Fornitore del gestionale lento a rispondere</t>
        </is>
      </c>
      <c r="C9" s="6" t="inlineStr">
        <is>
          <t xml:space="preserve">Le domande sulle API restano senza risposta per giorni e lo sviluppo si ferma.</t>
        </is>
      </c>
      <c r="D9" s="5" t="inlineStr">
        <is>
          <t xml:space="preserve">Fornitori</t>
        </is>
      </c>
      <c r="E9" s="5"/>
      <c r="F9" s="7">
        <v>4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Referente tecnico nominato all'avvio; domande raccolte e mandate in un unico elenco; tempi di risposta sollecitati dal cliente, che del fornitore è il committente.</t>
        </is>
      </c>
      <c r="L9" s="6" t="inlineStr">
        <is>
          <t xml:space="preserve">Riunione di avvio con il cliente e il fornitore del gestionale; Verifica delle API del gestionale</t>
        </is>
      </c>
      <c r="M9" s="5" t="inlineStr">
        <is>
          <t xml:space="preserve">Identificato</t>
        </is>
      </c>
      <c r="N9" s="8">
        <f>WORKDAY(Piano!$J$3,15)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Codici IVA o esenzioni mappati male</t>
        </is>
      </c>
      <c r="C10" s="6" t="inlineStr">
        <is>
          <t xml:space="preserve">Un'aliquota sbagliata finisce su centinaia di fatture prima che qualcuno se ne accorga.</t>
        </is>
      </c>
      <c r="D10" s="5" t="inlineStr">
        <is>
          <t xml:space="preserve">Fiscale</t>
        </is>
      </c>
      <c r="E10" s="5"/>
      <c r="F10" s="7">
        <v>2</v>
      </c>
      <c r="G10" s="7">
        <v>5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Tabella IVA riletta dall'amministrazione o dal commercialista; un ordine di prova per ogni aliquota e per ogni esenzione; controllo a campione delle prime fatture.</t>
        </is>
      </c>
      <c r="L10" s="6" t="inlineStr">
        <is>
          <t xml:space="preserve">Aliquote IVA e codici di esenzione; Test dei flussi dall'inizio alla fine</t>
        </is>
      </c>
      <c r="M10" s="5" t="inlineStr">
        <is>
          <t xml:space="preserve">Identificato</t>
        </is>
      </c>
      <c r="N10" s="8">
        <f>WORKDAY(Piano!$J$3,21)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Giacenze disallineate: si vende ciò che non c'è</t>
        </is>
      </c>
      <c r="C11" s="6" t="inlineStr">
        <is>
          <t xml:space="preserve">Fra due sincronizzazioni l'ultimo pezzo si vende due volte, sul sito e al banco.</t>
        </is>
      </c>
      <c r="D11" s="5" t="inlineStr">
        <is>
          <t xml:space="preserve">Operatività</t>
        </is>
      </c>
      <c r="E11" s="5"/>
      <c r="F11" s="7">
        <v>3</v>
      </c>
      <c r="G11" s="7">
        <v>4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Frequenza delle giacenze decisa sui volumi veri; scorta di sicurezza per gli articoli che si esauriscono spesso; avviso quando una sincronizzazione salta.</t>
        </is>
      </c>
      <c r="L11" s="6" t="inlineStr">
        <is>
          <t xml:space="preserve">Frequenze di sincronizzazione e volumi, nei giorni normali e nei picchi; Giacenze dal gestionale all'e-commerce</t>
        </is>
      </c>
      <c r="M11" s="5" t="inlineStr">
        <is>
          <t xml:space="preserve">Identificato</t>
        </is>
      </c>
      <c r="N11" s="8">
        <f>WORKDAY(Piano!$J$3,30)</f>
      </c>
      <c r="O11" s="11">
        <f>IF(AND(B11&lt;&gt;"",ISNUMBER(N11),M11&lt;&gt;"Chiuso",M11&lt;&gt;"Occorso",N11&lt;TODAY()),"Scaduta","")</f>
      </c>
    </row>
    <row r="12" ht="45" customHeight="1">
      <c r="A12" s="13">
        <f>IF(B12="","","R-"&amp;(ROW()-5))</f>
      </c>
      <c r="B12" s="6" t="inlineStr">
        <is>
          <t xml:space="preserve">Picco di ordini nei giorni di saldi</t>
        </is>
      </c>
      <c r="C12" s="6" t="inlineStr">
        <is>
          <t xml:space="preserve">Nel giorno peggiore si raggiungono i limiti di chiamate del gestionale o dell'e-commerce, e gli ordini si accumulano.</t>
        </is>
      </c>
      <c r="D12" s="5" t="inlineStr">
        <is>
          <t xml:space="preserve">Operatività</t>
        </is>
      </c>
      <c r="E12" s="5"/>
      <c r="F12" s="7">
        <v>2</v>
      </c>
      <c r="G12" s="7">
        <v>3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Mitigare</t>
        </is>
      </c>
      <c r="K12" s="6" t="inlineStr">
        <is>
          <t xml:space="preserve">Prova con i volumi dei picchi; una coda che assorbe i ritardi senza perdere ordini; avvio lontano dai saldi e dalle campagne.</t>
        </is>
      </c>
      <c r="L12" s="6" t="inlineStr">
        <is>
          <t xml:space="preserve">Prova con i volumi dei giorni di picco; Piano di avvio e di ritorno indietro</t>
        </is>
      </c>
      <c r="M12" s="5" t="inlineStr">
        <is>
          <t xml:space="preserve">Identificato</t>
        </is>
      </c>
      <c r="N12" s="8">
        <f>WORKDAY(Piano!$J$3,38)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Integrazione con un gestionale: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e-commerce o un CRM collegato al gestionale via API: sistemi master, mappatura dei dati e dell'IVA, connettore, ordini di prova, avvio presidiato.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HYPERLINK("https://keenhour.com/modelli/integrazione-gestionale","Il modello «Integrazione con un gestionale» nella galleria")</f>
      </c>
    </row>
    <row r="20">
      <c r="B20" s="29">
        <f>HYPERLINK("https://keenhour.com/modelli/integrazione-gestionale/usa","Usa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Integrazione con un gestionale</dc:title>
  <dc:creator>KeenHour</dc:creator>
  <dc:language>it-IT</dc:language>
</cp:coreProperties>
</file>