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</cols>
  <sheetData>
    <row r="1" ht="34" customHeight="1"/>
    <row r="2" ht="28" customHeight="1">
      <c r="A2" s="1" t="inlineStr">
        <is>
          <t xml:space="preserve">Migrazione in cloud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Migrazione in cloud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</row>
    <row r="6">
      <c r="A6" s="11">
        <f>IF(B6="","",ROW()-5)</f>
      </c>
      <c r="B6" s="6" t="inlineStr">
        <is>
          <t xml:space="preserve">Contratto firmato</t>
        </is>
      </c>
      <c r="C6" s="5" t="inlineStr">
        <is>
          <t xml:space="preserve">Analisi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la direzione e il team IT</t>
        </is>
      </c>
      <c r="C7" s="5" t="inlineStr">
        <is>
          <t xml:space="preserve">Analisi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Inventario di server, applicazioni e dipendenze</t>
        </is>
      </c>
      <c r="C8" s="5" t="inlineStr">
        <is>
          <t xml:space="preserve">Analisi</t>
        </is>
      </c>
      <c r="D8" s="8">
        <f>WORKDAY($J$3,2)</f>
      </c>
      <c r="E8" s="7">
        <v>8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Misura dei carichi per due settimane</t>
        </is>
      </c>
      <c r="C9" s="5" t="inlineStr">
        <is>
          <t xml:space="preserve">Analisi</t>
        </is>
      </c>
      <c r="D9" s="8">
        <f>WORKDAY($J$3,2)</f>
      </c>
      <c r="E9" s="7">
        <v>10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Licenze del software e vincoli dei fornitori</t>
        </is>
      </c>
      <c r="C10" s="5" t="inlineStr">
        <is>
          <t xml:space="preserve">Analisi</t>
        </is>
      </c>
      <c r="D10" s="8">
        <f>WORKDAY($J$3,5)</f>
      </c>
      <c r="E10" s="7">
        <v>4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Requisiti di continuità: RPO e RTO per applicazione</t>
        </is>
      </c>
      <c r="C11" s="5" t="inlineStr">
        <is>
          <t xml:space="preserve">Analisi</t>
        </is>
      </c>
      <c r="D11" s="8">
        <f>WORKDAY($J$3,5)</f>
      </c>
      <c r="E11" s="7">
        <v>3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Vincoli normativi e contrattuali sui dati</t>
        </is>
      </c>
      <c r="C12" s="5" t="inlineStr">
        <is>
          <t xml:space="preserve">Analisi</t>
        </is>
      </c>
      <c r="D12" s="8">
        <f>WORKDAY($J$3,5)</f>
      </c>
      <c r="E12" s="7">
        <v>4</v>
      </c>
      <c r="F12" s="12">
        <f>IF(OR(D12="",E12=""),"",WORKDAY(D12,MAX(E12,1)-1))</f>
      </c>
      <c r="G12" s="7" t="inlineStr">
        <is>
          <t xml:space="preserve">2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Strategia per applicazione e ondate di migrazione</t>
        </is>
      </c>
      <c r="C13" s="5" t="inlineStr">
        <is>
          <t xml:space="preserve">Analisi</t>
        </is>
      </c>
      <c r="D13" s="8">
        <f>WORKDAY($J$3,12)</f>
      </c>
      <c r="E13" s="7">
        <v>4</v>
      </c>
      <c r="F13" s="12">
        <f>IF(OR(D13="",E13=""),"",WORKDAY(D13,MAX(E13,1)-1))</f>
      </c>
      <c r="G13" s="7" t="inlineStr">
        <is>
          <t xml:space="preserve">3, 4, 5, 6, 7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Costi in cloud a confronto con i costi attuali</t>
        </is>
      </c>
      <c r="C14" s="5" t="inlineStr">
        <is>
          <t xml:space="preserve">Analisi</t>
        </is>
      </c>
      <c r="D14" s="8">
        <f>WORKDAY($J$3,12)</f>
      </c>
      <c r="E14" s="7">
        <v>4</v>
      </c>
      <c r="F14" s="12">
        <f>IF(OR(D14="",E14=""),"",WORKDAY(D14,MAX(E14,1)-1))</f>
      </c>
      <c r="G14" s="7" t="inlineStr">
        <is>
          <t xml:space="preserve">3, 4, 5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Piano di migrazione approvato</t>
        </is>
      </c>
      <c r="C15" s="5" t="inlineStr">
        <is>
          <t xml:space="preserve">Analisi</t>
        </is>
      </c>
      <c r="D15" s="8">
        <f>WORKDAY($J$3,16)</f>
      </c>
      <c r="E15" s="7">
        <v>0</v>
      </c>
      <c r="F15" s="12">
        <f>IF(OR(D15="",E15=""),"",WORKDAY(D15,MAX(E15,1)-1))</f>
      </c>
      <c r="G15" s="7" t="inlineStr">
        <is>
          <t xml:space="preserve">8, 9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Disegno della landing zone: account, reti, identità, regole</t>
        </is>
      </c>
      <c r="C16" s="5" t="inlineStr">
        <is>
          <t xml:space="preserve">Architettura</t>
        </is>
      </c>
      <c r="D16" s="8">
        <f>WORKDAY($J$3,17)</f>
      </c>
      <c r="E16" s="7">
        <v>7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Rete: indirizzi, collegamento con la sede, DNS</t>
        </is>
      </c>
      <c r="C17" s="5" t="inlineStr">
        <is>
          <t xml:space="preserve">Architettura</t>
        </is>
      </c>
      <c r="D17" s="8">
        <f>WORKDAY($J$3,17)</f>
      </c>
      <c r="E17" s="7">
        <v>5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Identità e accessi: ruoli, autenticazione a più fattori, accessi d'emergenza</t>
        </is>
      </c>
      <c r="C18" s="5" t="inlineStr">
        <is>
          <t xml:space="preserve">Architettura</t>
        </is>
      </c>
      <c r="D18" s="8">
        <f>WORKDAY($J$3,20)</f>
      </c>
      <c r="E18" s="7">
        <v>3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Copie di sicurezza e ripristino in caso di disastro</t>
        </is>
      </c>
      <c r="C19" s="5" t="inlineStr">
        <is>
          <t xml:space="preserve">Architettura</t>
        </is>
      </c>
      <c r="D19" s="8">
        <f>WORKDAY($J$3,22)</f>
      </c>
      <c r="E19" s="7">
        <v>4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Monitoraggio, registri e avvisi</t>
        </is>
      </c>
      <c r="C20" s="5" t="inlineStr">
        <is>
          <t xml:space="preserve">Architettura</t>
        </is>
      </c>
      <c r="D20" s="8">
        <f>WORKDAY($J$3,24)</f>
      </c>
      <c r="E20" s="7">
        <v>2</v>
      </c>
      <c r="F20" s="12">
        <f>IF(OR(D20="",E20=""),"",WORKDAY(D20,MAX(E20,1)-1))</f>
      </c>
      <c r="G20" s="7" t="inlineStr">
        <is>
          <t xml:space="preserve">11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Architettura di destinazione di ogni applicazione</t>
        </is>
      </c>
      <c r="C21" s="5" t="inlineStr">
        <is>
          <t xml:space="preserve">Architettura</t>
        </is>
      </c>
      <c r="D21" s="8">
        <f>WORKDAY($J$3,22)</f>
      </c>
      <c r="E21" s="7">
        <v>6</v>
      </c>
      <c r="F21" s="12">
        <f>IF(OR(D21="",E21=""),"",WORKDAY(D21,MAX(E21,1)-1))</f>
      </c>
      <c r="G21" s="7" t="inlineStr">
        <is>
          <t xml:space="preserve">12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Documento di architettura</t>
        </is>
      </c>
      <c r="C22" s="5" t="inlineStr">
        <is>
          <t xml:space="preserve">Architettura</t>
        </is>
      </c>
      <c r="D22" s="8">
        <f>WORKDAY($J$3,28)</f>
      </c>
      <c r="E22" s="7">
        <v>2</v>
      </c>
      <c r="F22" s="12">
        <f>IF(OR(D22="",E22=""),"",WORKDAY(D22,MAX(E22,1)-1))</f>
      </c>
      <c r="G22" s="7" t="inlineStr">
        <is>
          <t xml:space="preserve">11, 13, 14, 15, 16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Revisione dell'architettura con il cliente e il responsabile della sicurezza</t>
        </is>
      </c>
      <c r="C23" s="5" t="inlineStr">
        <is>
          <t xml:space="preserve">Architettura</t>
        </is>
      </c>
      <c r="D23" s="8">
        <f>WORKDAY($J$3,30)</f>
      </c>
      <c r="E23" s="7">
        <v>2</v>
      </c>
      <c r="F23" s="12">
        <f>IF(OR(D23="",E23=""),"",WORKDAY(D23,MAX(E23,1)-1))</f>
      </c>
      <c r="G23" s="7" t="inlineStr">
        <is>
          <t xml:space="preserve">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Architettura approvata</t>
        </is>
      </c>
      <c r="C24" s="5" t="inlineStr">
        <is>
          <t xml:space="preserve">Architettura</t>
        </is>
      </c>
      <c r="D24" s="8">
        <f>WORKDAY($J$3,31)</f>
      </c>
      <c r="E24" s="7">
        <v>0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Sì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Landing zone scritta come codice</t>
        </is>
      </c>
      <c r="C25" s="5" t="inlineStr">
        <is>
          <t xml:space="preserve">Preparazione</t>
        </is>
      </c>
      <c r="D25" s="8">
        <f>WORKDAY($J$3,32)</f>
      </c>
      <c r="E25" s="7">
        <v>8</v>
      </c>
      <c r="F25" s="12">
        <f>IF(OR(D25="",E25=""),"",WORKDAY(D25,MAX(E25,1)-1))</f>
      </c>
      <c r="G25" s="7" t="inlineStr">
        <is>
          <t xml:space="preserve">19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Collegamento sicuro fra la sede e il cloud</t>
        </is>
      </c>
      <c r="C26" s="5" t="inlineStr">
        <is>
          <t xml:space="preserve">Preparazione</t>
        </is>
      </c>
      <c r="D26" s="8">
        <f>WORKDAY($J$3,32)</f>
      </c>
      <c r="E26" s="7">
        <v>5</v>
      </c>
      <c r="F26" s="12">
        <f>IF(OR(D26="",E26=""),"",WORKDAY(D26,MAX(E26,1)-1))</f>
      </c>
      <c r="G26" s="7" t="inlineStr">
        <is>
          <t xml:space="preserve">19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Pipeline di rilascio verso il nuovo ambiente</t>
        </is>
      </c>
      <c r="C27" s="5" t="inlineStr">
        <is>
          <t xml:space="preserve">Preparazione</t>
        </is>
      </c>
      <c r="D27" s="8">
        <f>WORKDAY($J$3,33)</f>
      </c>
      <c r="E27" s="7">
        <v>6</v>
      </c>
      <c r="F27" s="12">
        <f>IF(OR(D27="",E27=""),"",WORKDAY(D27,MAX(E27,1)-1))</f>
      </c>
      <c r="G27" s="7" t="inlineStr">
        <is>
          <t xml:space="preserve">19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Copie di sicurezza configurate e un ripristino provato</t>
        </is>
      </c>
      <c r="C28" s="5" t="inlineStr">
        <is>
          <t xml:space="preserve">Preparazione</t>
        </is>
      </c>
      <c r="D28" s="8">
        <f>WORKDAY($J$3,40)</f>
      </c>
      <c r="E28" s="7">
        <v>3</v>
      </c>
      <c r="F28" s="12">
        <f>IF(OR(D28="",E28=""),"",WORKDAY(D28,MAX(E28,1)-1))</f>
      </c>
      <c r="G28" s="7" t="inlineStr">
        <is>
          <t xml:space="preserve">20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Strumenti di replica dei server e dei database</t>
        </is>
      </c>
      <c r="C29" s="5" t="inlineStr">
        <is>
          <t xml:space="preserve">Preparazione</t>
        </is>
      </c>
      <c r="D29" s="8">
        <f>WORKDAY($J$3,40)</f>
      </c>
      <c r="E29" s="7">
        <v>2</v>
      </c>
      <c r="F29" s="12">
        <f>IF(OR(D29="",E29=""),"",WORKDAY(D29,MAX(E29,1)-1))</f>
      </c>
      <c r="G29" s="7" t="inlineStr">
        <is>
          <t xml:space="preserve">20, 21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Piano dei passaggi e del ritorno indietro</t>
        </is>
      </c>
      <c r="C30" s="5" t="inlineStr">
        <is>
          <t xml:space="preserve">Preparazione</t>
        </is>
      </c>
      <c r="D30" s="8">
        <f>WORKDAY($J$3,40)</f>
      </c>
      <c r="E30" s="7">
        <v>4</v>
      </c>
      <c r="F30" s="12">
        <f>IF(OR(D30="",E30=""),"",WORKDAY(D30,MAX(E30,1)-1))</f>
      </c>
      <c r="G30" s="7" t="inlineStr">
        <is>
          <t xml:space="preserve">20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Finestre di fermo concordate con chi usa le applicazioni</t>
        </is>
      </c>
      <c r="C31" s="5" t="inlineStr">
        <is>
          <t xml:space="preserve">Preparazione</t>
        </is>
      </c>
      <c r="D31" s="8">
        <f>WORKDAY($J$3,40)</f>
      </c>
      <c r="E31" s="7">
        <v>2</v>
      </c>
      <c r="F31" s="12">
        <f>IF(OR(D31="",E31=""),"",WORKDAY(D31,MAX(E31,1)-1))</f>
      </c>
      <c r="G31" s="7" t="inlineStr">
        <is>
          <t xml:space="preserve">19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Ambiente cloud pronto</t>
        </is>
      </c>
      <c r="C32" s="5" t="inlineStr">
        <is>
          <t xml:space="preserve">Preparazione</t>
        </is>
      </c>
      <c r="D32" s="8">
        <f>WORKDAY($J$3,44)</f>
      </c>
      <c r="E32" s="7">
        <v>0</v>
      </c>
      <c r="F32" s="12">
        <f>IF(OR(D32="",E32=""),"",WORKDAY(D32,MAX(E32,1)-1))</f>
      </c>
      <c r="G32" s="7" t="inlineStr">
        <is>
          <t xml:space="preserve">23, 24, 25, 26, 22</t>
        </is>
      </c>
      <c r="H32" s="7" t="inlineStr">
        <is>
          <t xml:space="preserve">Sì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Migrazione dell'applicazione pilota</t>
        </is>
      </c>
      <c r="C33" s="5" t="inlineStr">
        <is>
          <t xml:space="preserve">Migrazione</t>
        </is>
      </c>
      <c r="D33" s="8">
        <f>WORKDAY($J$3,45)</f>
      </c>
      <c r="E33" s="7">
        <v>4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Verifica della pilota e correzioni al piano</t>
        </is>
      </c>
      <c r="C34" s="5" t="inlineStr">
        <is>
          <t xml:space="preserve">Migrazione</t>
        </is>
      </c>
      <c r="D34" s="8">
        <f>WORKDAY($J$3,49)</f>
      </c>
      <c r="E34" s="7">
        <v>2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Prima ondata: applicazioni interne</t>
        </is>
      </c>
      <c r="C35" s="5" t="inlineStr">
        <is>
          <t xml:space="preserve">Migrazione</t>
        </is>
      </c>
      <c r="D35" s="8">
        <f>WORKDAY($J$3,51)</f>
      </c>
      <c r="E35" s="7">
        <v>6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Database sul servizio gestito</t>
        </is>
      </c>
      <c r="C36" s="5" t="inlineStr">
        <is>
          <t xml:space="preserve">Migrazione</t>
        </is>
      </c>
      <c r="D36" s="8">
        <f>WORKDAY($J$3,51)</f>
      </c>
      <c r="E36" s="7">
        <v>7</v>
      </c>
      <c r="F36" s="12">
        <f>IF(OR(D36="",E36=""),"",WORKDAY(D36,MAX(E36,1)-1))</f>
      </c>
      <c r="G36" s="7" t="inlineStr">
        <is>
          <t xml:space="preserve">29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File condivisi sul servizio di archiviazione</t>
        </is>
      </c>
      <c r="C37" s="5" t="inlineStr">
        <is>
          <t xml:space="preserve">Migrazione</t>
        </is>
      </c>
      <c r="D37" s="8">
        <f>WORKDAY($J$3,51)</f>
      </c>
      <c r="E37" s="7">
        <v>4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Prova generale del passaggio delle applicazioni critiche</t>
        </is>
      </c>
      <c r="C38" s="5" t="inlineStr">
        <is>
          <t xml:space="preserve">Migrazione</t>
        </is>
      </c>
      <c r="D38" s="8">
        <f>WORKDAY($J$3,58)</f>
      </c>
      <c r="E38" s="7">
        <v>1</v>
      </c>
      <c r="F38" s="12">
        <f>IF(OR(D38="",E38=""),"",WORKDAY(D38,MAX(E38,1)-1))</f>
      </c>
      <c r="G38" s="7" t="inlineStr">
        <is>
          <t xml:space="preserve">30, 31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Seconda ondata: applicazioni critiche, nella finestra di fermo</t>
        </is>
      </c>
      <c r="C39" s="5" t="inlineStr">
        <is>
          <t xml:space="preserve">Migrazione</t>
        </is>
      </c>
      <c r="D39" s="8">
        <f>WORKDAY($J$3,59)</f>
      </c>
      <c r="E39" s="7">
        <v>5</v>
      </c>
      <c r="F39" s="12">
        <f>IF(OR(D39="",E39=""),"",WORKDAY(D39,MAX(E39,1)-1))</f>
      </c>
      <c r="G39" s="7" t="inlineStr">
        <is>
          <t xml:space="preserve">33, 32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Verifica degli utenti sulle applicazioni migrate</t>
        </is>
      </c>
      <c r="C40" s="5" t="inlineStr">
        <is>
          <t xml:space="preserve">Migrazione</t>
        </is>
      </c>
      <c r="D40" s="8">
        <f>WORKDAY($J$3,64)</f>
      </c>
      <c r="E40" s="7">
        <v>3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Applicazioni in produzione nel cloud</t>
        </is>
      </c>
      <c r="C41" s="5" t="inlineStr">
        <is>
          <t xml:space="preserve">Migrazione</t>
        </is>
      </c>
      <c r="D41" s="8">
        <f>WORKDAY($J$3,66)</f>
      </c>
      <c r="E41" s="7">
        <v>0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Sì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Budget e avvisi di spesa</t>
        </is>
      </c>
      <c r="C42" s="5" t="inlineStr">
        <is>
          <t xml:space="preserve">Ottimizzazione</t>
        </is>
      </c>
      <c r="D42" s="8">
        <f>WORKDAY($J$3,67)</f>
      </c>
      <c r="E42" s="7">
        <v>1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Ridimensionamento sulle misure reali</t>
        </is>
      </c>
      <c r="C43" s="5" t="inlineStr">
        <is>
          <t xml:space="preserve">Ottimizzazione</t>
        </is>
      </c>
      <c r="D43" s="8">
        <f>WORKDAY($J$3,70)</f>
      </c>
      <c r="E43" s="7">
        <v>5</v>
      </c>
      <c r="F43" s="12">
        <f>IF(OR(D43="",E43=""),"",WORKDAY(D43,MAX(E43,1)-1))</f>
      </c>
      <c r="G43" s="7" t="inlineStr">
        <is>
          <t xml:space="preserve">36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Impegni di uno o tre anni sulle risorse stabili</t>
        </is>
      </c>
      <c r="C44" s="5" t="inlineStr">
        <is>
          <t xml:space="preserve">Ottimizzazione</t>
        </is>
      </c>
      <c r="D44" s="8">
        <f>WORKDAY($J$3,75)</f>
      </c>
      <c r="E44" s="7">
        <v>2</v>
      </c>
      <c r="F44" s="12">
        <f>IF(OR(D44="",E44=""),"",WORKDAY(D44,MAX(E44,1)-1))</f>
      </c>
      <c r="G44" s="7" t="inlineStr">
        <is>
          <t xml:space="preserve">38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Dismissione dei vecchi server e chiusura dei contratti</t>
        </is>
      </c>
      <c r="C45" s="5" t="inlineStr">
        <is>
          <t xml:space="preserve">Ottimizzazione</t>
        </is>
      </c>
      <c r="D45" s="8">
        <f>WORKDAY($J$3,70)</f>
      </c>
      <c r="E45" s="7">
        <v>8</v>
      </c>
      <c r="F45" s="12">
        <f>IF(OR(D45="",E45=""),"",WORKDAY(D45,MAX(E45,1)-1))</f>
      </c>
      <c r="G45" s="7" t="inlineStr">
        <is>
          <t xml:space="preserve">36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Documentazione operativa e procedure</t>
        </is>
      </c>
      <c r="C46" s="5" t="inlineStr">
        <is>
          <t xml:space="preserve">Ottimizzazione</t>
        </is>
      </c>
      <c r="D46" s="8">
        <f>WORKDAY($J$3,70)</f>
      </c>
      <c r="E46" s="7">
        <v>6</v>
      </c>
      <c r="F46" s="12">
        <f>IF(OR(D46="",E46=""),"",WORKDAY(D46,MAX(E46,1)-1))</f>
      </c>
      <c r="G46" s="7" t="inlineStr">
        <is>
          <t xml:space="preserve">36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Passaggio di consegne e formazione del team IT del cliente</t>
        </is>
      </c>
      <c r="C47" s="5" t="inlineStr">
        <is>
          <t xml:space="preserve">Ottimizzazione</t>
        </is>
      </c>
      <c r="D47" s="8">
        <f>WORKDAY($J$3,76)</f>
      </c>
      <c r="E47" s="7">
        <v>2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Verifica finale: costi, prestazioni, obiettivi</t>
        </is>
      </c>
      <c r="C48" s="5" t="inlineStr">
        <is>
          <t xml:space="preserve">Ottimizzazione</t>
        </is>
      </c>
      <c r="D48" s="8">
        <f>WORKDAY($J$3,78)</f>
      </c>
      <c r="E48" s="7">
        <v>1</v>
      </c>
      <c r="F48" s="12">
        <f>IF(OR(D48="",E48=""),"",WORKDAY(D48,MAX(E48,1)-1))</f>
      </c>
      <c r="G48" s="7" t="inlineStr">
        <is>
          <t xml:space="preserve">39, 40, 42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Migrazione chiusa</t>
        </is>
      </c>
      <c r="C49" s="5" t="inlineStr">
        <is>
          <t xml:space="preserve">Ottimizzazione</t>
        </is>
      </c>
      <c r="D49" s="8">
        <f>WORKDAY($J$3,79)</f>
      </c>
      <c r="E49" s="7">
        <v>0</v>
      </c>
      <c r="F49" s="12">
        <f>IF(OR(D49="",E49=""),"",WORKDAY(D49,MAX(E49,1)-1))</f>
      </c>
      <c r="G49" s="7" t="inlineStr">
        <is>
          <t xml:space="preserve">43</t>
        </is>
      </c>
      <c r="H49" s="7" t="inlineStr">
        <is>
          <t xml:space="preserve">Sì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8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</mergeCells>
  <conditionalFormatting sqref="L6:DZ105">
    <cfRule type="expression" dxfId="6" priority="1" stopIfTrue="1">
      <formula>AND($H6="Sì",L$5=$F6)</formula>
    </cfRule>
  </conditionalFormatting>
  <conditionalFormatting sqref="L6:DZ105">
    <cfRule type="expression" dxfId="7" priority="2" stopIfTrue="1">
      <formula>AND(AND($F6&lt;&gt;"",L$5&gt;=$D6,L$5&lt;=$F6),$F6&lt;TODAY(),N($I6)&lt;1)</formula>
    </cfRule>
  </conditionalFormatting>
  <conditionalFormatting sqref="L6:DZ105">
    <cfRule type="expression" dxfId="8" priority="3" stopIfTrue="1">
      <formula>AND(AND($F6&lt;&gt;"",L$5&gt;=$D6,L$5&lt;=$F6),L$5&lt;$D6+($F6-$D6+1)*N($I6))</formula>
    </cfRule>
  </conditionalFormatting>
  <conditionalFormatting sqref="L6:DZ105">
    <cfRule type="expression" dxfId="9" priority="4" stopIfTrue="1">
      <formula>AND($F6&lt;&gt;"",L$5&gt;=$D6,L$5&lt;=$F6)</formula>
    </cfRule>
  </conditionalFormatting>
  <conditionalFormatting sqref="L6:DZ105">
    <cfRule type="expression" dxfId="10" priority="5" stopIfTrue="1">
      <formula>L$5=TODAY()</formula>
    </cfRule>
  </conditionalFormatting>
  <conditionalFormatting sqref="L6:DZ105">
    <cfRule type="expression" dxfId="12" priority="6" stopIfTrue="1">
      <formula>WEEKDAY(L$5,2)&gt;5</formula>
    </cfRule>
  </conditionalFormatting>
  <conditionalFormatting sqref="L5:DZ5">
    <cfRule type="expression" dxfId="11" priority="7" stopIfTrue="1">
      <formula>L5=TODAY()</formula>
    </cfRule>
  </conditionalFormatting>
  <conditionalFormatting sqref="L5:DZ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Migrazione in cloud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Dipendenze nascoste fra applicazioni</t>
        </is>
      </c>
      <c r="C6" s="6" t="inlineStr">
        <is>
          <t xml:space="preserve">Un'applicazione migrata smette di parlare con una rimasta in sede, o con una stampante, un lettore di badge, un servizio che nessuno aveva elencato.</t>
        </is>
      </c>
      <c r="D6" s="5" t="inlineStr">
        <is>
          <t xml:space="preserve">Tecnica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Connessioni osservate per due settimane, non solo dichiarate; interviste a chi usa i sistemi; ogni ondata provata con gli utenti chiave prima di chiuderla.</t>
        </is>
      </c>
      <c r="L6" s="6" t="inlineStr">
        <is>
          <t xml:space="preserve">Inventario di server, applicazioni e dipendenze; Migrazione dell'applicazione pilota</t>
        </is>
      </c>
      <c r="M6" s="5" t="inlineStr">
        <is>
          <t xml:space="preserve">Identificato</t>
        </is>
      </c>
      <c r="N6" s="8">
        <f>WORKDAY(Piano!$J$3,10)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Costi del cloud oltre la stima</t>
        </is>
      </c>
      <c r="C7" s="6" t="inlineStr">
        <is>
          <t xml:space="preserve">Risorse dimensionate come i vecchi server, ambienti di prova sempre accesi, traffico in uscita non previsto: la prima fattura spaventa la direzione.</t>
        </is>
      </c>
      <c r="D7" s="5" t="inlineStr">
        <is>
          <t xml:space="preserve">Costi</t>
        </is>
      </c>
      <c r="E7" s="5"/>
      <c r="F7" s="7">
        <v>4</v>
      </c>
      <c r="G7" s="7">
        <v>3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Stima sulle misure, non sulle schede dei server; budget con avvisi dal primo giorno; ridimensionamento dopo alcune settimane di carico vero.</t>
        </is>
      </c>
      <c r="L7" s="6" t="inlineStr">
        <is>
          <t xml:space="preserve">Costi in cloud a confronto con i costi attuali; Budget e avvisi di spesa; Ridimensionamento sulle misure reali</t>
        </is>
      </c>
      <c r="M7" s="5" t="inlineStr">
        <is>
          <t xml:space="preserve">Identificato</t>
        </is>
      </c>
      <c r="N7" s="8">
        <f>WORKDAY(Piano!$J$3,67)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Licenze che non si portano in cloud</t>
        </is>
      </c>
      <c r="C8" s="6" t="inlineStr">
        <is>
          <t xml:space="preserve">Un database o un software di terze parti ha una licenza legata all'hardware o non ammessa in cloud: costi nuovi, o un'applicazione da lasciare in sede.</t>
        </is>
      </c>
      <c r="D8" s="5" t="inlineStr">
        <is>
          <t xml:space="preserve">Licenze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Verifica scritta con ogni fornitore prima di decidere la strategia; le alternative già nel confronto dei costi.</t>
        </is>
      </c>
      <c r="L8" s="6" t="inlineStr">
        <is>
          <t xml:space="preserve">Licenze del software e vincoli dei fornitori</t>
        </is>
      </c>
      <c r="M8" s="5" t="inlineStr">
        <is>
          <t xml:space="preserve">Identificato</t>
        </is>
      </c>
      <c r="N8" s="8">
        <f>WORKDAY(Piano!$J$3,8)</f>
      </c>
      <c r="O8" s="11">
        <f>IF(AND(B8&lt;&gt;"",ISNUMBER(N8),M8&lt;&gt;"Chiuso",M8&lt;&gt;"Occorso",N8&lt;TODAY()),"Scaduta","")</f>
      </c>
    </row>
    <row r="9" ht="90" customHeight="1">
      <c r="A9" s="13">
        <f>IF(B9="","","R-"&amp;(ROW()-5))</f>
      </c>
      <c r="B9" s="6" t="inlineStr">
        <is>
          <t xml:space="preserve">Fermo oltre la finestra concordata</t>
        </is>
      </c>
      <c r="C9" s="6" t="inlineStr">
        <is>
          <t xml:space="preserve">La copia finale dei dati dura più del previsto o una verifica fallisce: lunedì mattina le applicazioni critiche non ci sono.</t>
        </is>
      </c>
      <c r="D9" s="5" t="inlineStr">
        <is>
          <t xml:space="preserve">Operatività</t>
        </is>
      </c>
      <c r="E9" s="5"/>
      <c r="F9" s="7">
        <v>2</v>
      </c>
      <c r="G9" s="7">
        <v>5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Prova generale con i tempi misurati; punto di non ritorno scritto nel piano; ritorno indietro già provato con la pilota.</t>
        </is>
      </c>
      <c r="L9" s="6" t="inlineStr">
        <is>
          <t xml:space="preserve">Piano dei passaggi e del ritorno indietro; Prova generale del passaggio delle applicazioni critiche; Seconda ondata: applicazioni critiche, nella finestra di fermo</t>
        </is>
      </c>
      <c r="M9" s="5" t="inlineStr">
        <is>
          <t xml:space="preserve">Identificato</t>
        </is>
      </c>
      <c r="N9" s="8">
        <f>WORKDAY(Piano!$J$3,58)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Applicazioni lente per la distanza dalla sede</t>
        </is>
      </c>
      <c r="C10" s="6" t="inlineStr">
        <is>
          <t xml:space="preserve">Applicazioni pensate per la rete locale rallentano quando il database è in cloud e gli utenti in ufficio.</t>
        </is>
      </c>
      <c r="D10" s="5" t="inlineStr">
        <is>
          <t xml:space="preserve">Rete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Le applicazioni che si parlano molto migrano nella stessa ondata; tempi di risposta misurati con la pilota; banda del collegamento verificata prima.</t>
        </is>
      </c>
      <c r="L10" s="6" t="inlineStr">
        <is>
          <t xml:space="preserve">Collegamento sicuro fra la sede e il cloud; Migrazione dell'applicazione pilota</t>
        </is>
      </c>
      <c r="M10" s="5" t="inlineStr">
        <is>
          <t xml:space="preserve">Identificato</t>
        </is>
      </c>
      <c r="N10" s="8">
        <f>WORKDAY(Piano!$J$3,50)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Il team IT del cliente non sa gestire il nuovo ambiente</t>
        </is>
      </c>
      <c r="C11" s="6" t="inlineStr">
        <is>
          <t xml:space="preserve">Dopo la consegna nessuno sa leggere i costi, cambiare una regola di rete o ripristinare una copia.</t>
        </is>
      </c>
      <c r="D11" s="5" t="inlineStr">
        <is>
          <t xml:space="preserve">Persone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Il team del cliente lavora con noi dalla pilota; procedure scritte per le operazioni frequenti; formazione su operazioni vere, non sulla teoria.</t>
        </is>
      </c>
      <c r="L11" s="6" t="inlineStr">
        <is>
          <t xml:space="preserve">Documentazione operativa e procedure; Passaggio di consegne e formazione del team IT del cliente</t>
        </is>
      </c>
      <c r="M11" s="5" t="inlineStr">
        <is>
          <t xml:space="preserve">Identificato</t>
        </is>
      </c>
      <c r="N11" s="8">
        <f>WORKDAY(Piano!$J$3,70)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Dati personali fuori dall'Unione</t>
        </is>
      </c>
      <c r="C12" s="6" t="inlineStr">
        <is>
          <t xml:space="preserve">Un servizio o una copia di sicurezza finisce in una regione fuori dall'Unione, senza garanzie per i trasferimenti.</t>
        </is>
      </c>
      <c r="D12" s="5" t="inlineStr">
        <is>
          <t xml:space="preserve">Conformità</t>
        </is>
      </c>
      <c r="E12" s="5"/>
      <c r="F12" s="7">
        <v>2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Evitare</t>
        </is>
      </c>
      <c r="K12" s="6" t="inlineStr">
        <is>
          <t xml:space="preserve">Regione europea imposta da una regola della landing zone; accordo di trattamento con il fornitore cloud; elenco dei servizi usati con la loro regione.</t>
        </is>
      </c>
      <c r="L12" s="6" t="inlineStr">
        <is>
          <t xml:space="preserve">Vincoli normativi e contrattuali sui dati; Disegno della landing zone: account, reti, identità, regole</t>
        </is>
      </c>
      <c r="M12" s="5" t="inlineStr">
        <is>
          <t xml:space="preserve">Identificato</t>
        </is>
      </c>
      <c r="N12" s="8">
        <f>WORKDAY(Piano!$J$3,20)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Migrazione in cloud: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Server e applicazioni portati in cloud: inventario e misure, strategia per applicazione, landing zone, pilota, ondate, ottimizzazione dei costi.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HYPERLINK("https://keenhour.com/modelli/migrazione-cloud","Il modello «Migrazione in cloud» nella galleria")</f>
      </c>
    </row>
    <row r="20">
      <c r="B20" s="29">
        <f>HYPERLINK("https://keenhour.com/modelli/migrazione-cloud/usa","Usa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Migrazione in cloud</dc:title>
  <dc:creator>KeenHour</dc:creator>
  <dc:language>it-IT</dc:language>
</cp:coreProperties>
</file>