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</cols>
  <sheetData>
    <row r="1" ht="34" customHeight="1"/>
    <row r="2" ht="28" customHeight="1">
      <c r="A2" s="1" t="inlineStr">
        <is>
          <t xml:space="preserve">Sviluppo di una nuova funzione SaaS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Nuova funzione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</row>
    <row r="6">
      <c r="A6" s="11">
        <f>IF(B6="","",ROW()-5)</f>
      </c>
      <c r="B6" s="6" t="inlineStr">
        <is>
          <t xml:space="preserve">Funzione inserita nella roadmap del trimestre</t>
        </is>
      </c>
      <c r="C6" s="5" t="inlineStr">
        <is>
          <t xml:space="preserve">Specifica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Problema, clienti che lo chiedono e metrica di successo</t>
        </is>
      </c>
      <c r="C7" s="5" t="inlineStr">
        <is>
          <t xml:space="preserve">Specifica</t>
        </is>
      </c>
      <c r="D7" s="8">
        <f>WORKDAY($J$3,1)</f>
      </c>
      <c r="E7" s="7">
        <v>2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Requisiti di prodotto con casi limite e criteri di accettazione</t>
        </is>
      </c>
      <c r="C8" s="5" t="inlineStr">
        <is>
          <t xml:space="preserve">Specifica</t>
        </is>
      </c>
      <c r="D8" s="8">
        <f>WORKDAY($J$3,3)</f>
      </c>
      <c r="E8" s="7">
        <v>4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Flussi e schermate con i componenti esistenti</t>
        </is>
      </c>
      <c r="C9" s="5" t="inlineStr">
        <is>
          <t xml:space="preserve">Specifica</t>
        </is>
      </c>
      <c r="D9" s="8">
        <f>WORKDAY($J$3,3)</f>
      </c>
      <c r="E9" s="7">
        <v>6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In quali piani entra e con quali limiti d'uso</t>
        </is>
      </c>
      <c r="C10" s="5" t="inlineStr">
        <is>
          <t xml:space="preserve">Specifica</t>
        </is>
      </c>
      <c r="D10" s="8">
        <f>WORKDAY($J$3,3)</f>
      </c>
      <c r="E10" s="7">
        <v>2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Specifica approvata da prodotto e sviluppo</t>
        </is>
      </c>
      <c r="C11" s="5" t="inlineStr">
        <is>
          <t xml:space="preserve">Specifica</t>
        </is>
      </c>
      <c r="D11" s="8">
        <f>WORKDAY($J$3,9)</f>
      </c>
      <c r="E11" s="7">
        <v>0</v>
      </c>
      <c r="F11" s="12">
        <f>IF(OR(D11="",E11=""),"",WORKDAY(D11,MAX(E11,1)-1))</f>
      </c>
      <c r="G11" s="7" t="inlineStr">
        <is>
          <t xml:space="preserve">3, 4, 5</t>
        </is>
      </c>
      <c r="H11" s="7" t="inlineStr">
        <is>
          <t xml:space="preserve">Sì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Documento di progettazione tecnica</t>
        </is>
      </c>
      <c r="C12" s="5" t="inlineStr">
        <is>
          <t xml:space="preserve">Progettazione tecnica</t>
        </is>
      </c>
      <c r="D12" s="8">
        <f>WORKDAY($J$3,10)</f>
      </c>
      <c r="E12" s="7">
        <v>4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Modifiche allo schema dei dati, retrocompatibili, con il workspace in ogni riga</t>
        </is>
      </c>
      <c r="C13" s="5" t="inlineStr">
        <is>
          <t xml:space="preserve">Progettazione tecnica</t>
        </is>
      </c>
      <c r="D13" s="8">
        <f>WORKDAY($J$3,10)</f>
      </c>
      <c r="E13" s="7">
        <v>3</v>
      </c>
      <c r="F13" s="12">
        <f>IF(OR(D13="",E13=""),"",WORKDAY(D13,MAX(E13,1)-1))</f>
      </c>
      <c r="G13" s="7" t="inlineStr">
        <is>
          <t xml:space="preserve">6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Contratto delle API nuove e delle modifiche a quelle esistenti</t>
        </is>
      </c>
      <c r="C14" s="5" t="inlineStr">
        <is>
          <t xml:space="preserve">Progettazione tecnica</t>
        </is>
      </c>
      <c r="D14" s="8">
        <f>WORKDAY($J$3,10)</f>
      </c>
      <c r="E14" s="7">
        <v>3</v>
      </c>
      <c r="F14" s="12">
        <f>IF(OR(D14="",E14=""),"",WORKDAY(D14,MAX(E14,1)-1))</f>
      </c>
      <c r="G14" s="7" t="inlineStr">
        <is>
          <t xml:space="preserve">6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Revisione di sicurezza: permessi, separazione dei workspace, dati personali</t>
        </is>
      </c>
      <c r="C15" s="5" t="inlineStr">
        <is>
          <t xml:space="preserve">Progettazione tecnica</t>
        </is>
      </c>
      <c r="D15" s="8">
        <f>WORKDAY($J$3,14)</f>
      </c>
      <c r="E15" s="7">
        <v>2</v>
      </c>
      <c r="F15" s="12">
        <f>IF(OR(D15="",E15=""),"",WORKDAY(D15,MAX(E15,1)-1))</f>
      </c>
      <c r="G15" s="7" t="inlineStr">
        <is>
          <t xml:space="preserve">7, 8, 9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Scomposizione in storie e stima del team</t>
        </is>
      </c>
      <c r="C16" s="5" t="inlineStr">
        <is>
          <t xml:space="preserve">Progettazione tecnica</t>
        </is>
      </c>
      <c r="D16" s="8">
        <f>WORKDAY($J$3,14)</f>
      </c>
      <c r="E16" s="7">
        <v>2</v>
      </c>
      <c r="F16" s="12">
        <f>IF(OR(D16="",E16=""),"",WORKDAY(D16,MAX(E16,1)-1))</f>
      </c>
      <c r="G16" s="7" t="inlineStr">
        <is>
          <t xml:space="preserve">7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Progettazione tecnica approvata</t>
        </is>
      </c>
      <c r="C17" s="5" t="inlineStr">
        <is>
          <t xml:space="preserve">Progettazione tecnica</t>
        </is>
      </c>
      <c r="D17" s="8">
        <f>WORKDAY($J$3,16)</f>
      </c>
      <c r="E17" s="7">
        <v>0</v>
      </c>
      <c r="F17" s="12">
        <f>IF(OR(D17="",E17=""),"",WORKDAY(D17,MAX(E17,1)-1))</f>
      </c>
      <c r="G17" s="7" t="inlineStr">
        <is>
          <t xml:space="preserve">10, 11</t>
        </is>
      </c>
      <c r="H17" s="7" t="inlineStr">
        <is>
          <t xml:space="preserve">Sì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Interruttore della funzione, spento per tutti</t>
        </is>
      </c>
      <c r="C18" s="5" t="inlineStr">
        <is>
          <t xml:space="preserve">Sviluppo</t>
        </is>
      </c>
      <c r="D18" s="8">
        <f>WORKDAY($J$3,17)</f>
      </c>
      <c r="E18" s="7">
        <v>1</v>
      </c>
      <c r="F18" s="12">
        <f>IF(OR(D18="",E18=""),"",WORKDAY(D18,MAX(E18,1)-1))</f>
      </c>
      <c r="G18" s="7" t="inlineStr">
        <is>
          <t xml:space="preserve">12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Migrazione dello schema in due tempi: prima si aggiunge, poi si toglie</t>
        </is>
      </c>
      <c r="C19" s="5" t="inlineStr">
        <is>
          <t xml:space="preserve">Sviluppo</t>
        </is>
      </c>
      <c r="D19" s="8">
        <f>WORKDAY($J$3,17)</f>
      </c>
      <c r="E19" s="7">
        <v>3</v>
      </c>
      <c r="F19" s="12">
        <f>IF(OR(D19="",E19=""),"",WORKDAY(D19,MAX(E19,1)-1))</f>
      </c>
      <c r="G19" s="7" t="inlineStr">
        <is>
          <t xml:space="preserve">12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Logica di dominio e API della funzione</t>
        </is>
      </c>
      <c r="C20" s="5" t="inlineStr">
        <is>
          <t xml:space="preserve">Sviluppo</t>
        </is>
      </c>
      <c r="D20" s="8">
        <f>WORKDAY($J$3,20)</f>
      </c>
      <c r="E20" s="7">
        <v>12</v>
      </c>
      <c r="F20" s="12">
        <f>IF(OR(D20="",E20=""),"",WORKDAY(D20,MAX(E20,1)-1))</f>
      </c>
      <c r="G20" s="7" t="inlineStr">
        <is>
          <t xml:space="preserve">14, 13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Interfaccia della funzione</t>
        </is>
      </c>
      <c r="C21" s="5" t="inlineStr">
        <is>
          <t xml:space="preserve">Sviluppo</t>
        </is>
      </c>
      <c r="D21" s="8">
        <f>WORKDAY($J$3,22)</f>
      </c>
      <c r="E21" s="7">
        <v>12</v>
      </c>
      <c r="F21" s="12">
        <f>IF(OR(D21="",E21=""),"",WORKDAY(D21,MAX(E21,1)-1))</f>
      </c>
      <c r="G21" s="7" t="inlineStr">
        <is>
          <t xml:space="preserve">13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Permessi per ruolo e limiti del piano</t>
        </is>
      </c>
      <c r="C22" s="5" t="inlineStr">
        <is>
          <t xml:space="preserve">Sviluppo</t>
        </is>
      </c>
      <c r="D22" s="8">
        <f>WORKDAY($J$3,26)</f>
      </c>
      <c r="E22" s="7">
        <v>4</v>
      </c>
      <c r="F22" s="12">
        <f>IF(OR(D22="",E22=""),"",WORKDAY(D22,MAX(E22,1)-1))</f>
      </c>
      <c r="G22" s="7" t="inlineStr">
        <is>
          <t xml:space="preserve">14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Eventi d'uso e metrica di successo nel cruscotto del prodotto</t>
        </is>
      </c>
      <c r="C23" s="5" t="inlineStr">
        <is>
          <t xml:space="preserve">Sviluppo</t>
        </is>
      </c>
      <c r="D23" s="8">
        <f>WORKDAY($J$3,30)</f>
      </c>
      <c r="E23" s="7">
        <v>3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Log, metriche e allarmi della funzione</t>
        </is>
      </c>
      <c r="C24" s="5" t="inlineStr">
        <is>
          <t xml:space="preserve">Sviluppo</t>
        </is>
      </c>
      <c r="D24" s="8">
        <f>WORKDAY($J$3,30)</f>
      </c>
      <c r="E24" s="7">
        <v>3</v>
      </c>
      <c r="F24" s="12">
        <f>IF(OR(D24="",E24=""),"",WORKDAY(D24,MAX(E24,1)-1))</f>
      </c>
      <c r="G24" s="7" t="inlineStr">
        <is>
          <t xml:space="preserve">17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Test automatici: unità, integrazione, percorso completo</t>
        </is>
      </c>
      <c r="C25" s="5" t="inlineStr">
        <is>
          <t xml:space="preserve">Sviluppo</t>
        </is>
      </c>
      <c r="D25" s="8">
        <f>WORKDAY($J$3,34)</f>
      </c>
      <c r="E25" s="7">
        <v>4</v>
      </c>
      <c r="F25" s="12">
        <f>IF(OR(D25="",E25=""),"",WORKDAY(D25,MAX(E25,1)-1))</f>
      </c>
      <c r="G25" s="7" t="inlineStr">
        <is>
          <t xml:space="preserve">15, 16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Funzione completa dietro l'interruttore</t>
        </is>
      </c>
      <c r="C26" s="5" t="inlineStr">
        <is>
          <t xml:space="preserve">Sviluppo</t>
        </is>
      </c>
      <c r="D26" s="8">
        <f>WORKDAY($J$3,38)</f>
      </c>
      <c r="E26" s="7">
        <v>0</v>
      </c>
      <c r="F26" s="12">
        <f>IF(OR(D26="",E26=""),"",WORKDAY(D26,MAX(E26,1)-1))</f>
      </c>
      <c r="G26" s="7" t="inlineStr">
        <is>
          <t xml:space="preserve">20, 18, 19</t>
        </is>
      </c>
      <c r="H26" s="7" t="inlineStr">
        <is>
          <t xml:space="preserve">Sì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Prove esplorative e di regressione nell'ambiente di prova</t>
        </is>
      </c>
      <c r="C27" s="5" t="inlineStr">
        <is>
          <t xml:space="preserve">Verifica</t>
        </is>
      </c>
      <c r="D27" s="8">
        <f>WORKDAY($J$3,39)</f>
      </c>
      <c r="E27" s="7">
        <v>3</v>
      </c>
      <c r="F27" s="12">
        <f>IF(OR(D27="",E27=""),"",WORKDAY(D27,MAX(E27,1)-1))</f>
      </c>
      <c r="G27" s="7" t="inlineStr">
        <is>
          <t xml:space="preserve">21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Prestazioni con i dati del cliente più grande</t>
        </is>
      </c>
      <c r="C28" s="5" t="inlineStr">
        <is>
          <t xml:space="preserve">Verifica</t>
        </is>
      </c>
      <c r="D28" s="8">
        <f>WORKDAY($J$3,39)</f>
      </c>
      <c r="E28" s="7">
        <v>2</v>
      </c>
      <c r="F28" s="12">
        <f>IF(OR(D28="",E28=""),"",WORKDAY(D28,MAX(E28,1)-1))</f>
      </c>
      <c r="G28" s="7" t="inlineStr">
        <is>
          <t xml:space="preserve">21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Accessibilità delle schermate nuove: tastiera, lettore di schermo, contrasti</t>
        </is>
      </c>
      <c r="C29" s="5" t="inlineStr">
        <is>
          <t xml:space="preserve">Verifica</t>
        </is>
      </c>
      <c r="D29" s="8">
        <f>WORKDAY($J$3,39)</f>
      </c>
      <c r="E29" s="7">
        <v>2</v>
      </c>
      <c r="F29" s="12">
        <f>IF(OR(D29="",E29=""),"",WORKDAY(D29,MAX(E29,1)-1))</f>
      </c>
      <c r="G29" s="7" t="inlineStr">
        <is>
          <t xml:space="preserve">21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Uso interno: la funzione accesa per il nostro workspace</t>
        </is>
      </c>
      <c r="C30" s="5" t="inlineStr">
        <is>
          <t xml:space="preserve">Verifica</t>
        </is>
      </c>
      <c r="D30" s="8">
        <f>WORKDAY($J$3,41)</f>
      </c>
      <c r="E30" s="7">
        <v>3</v>
      </c>
      <c r="F30" s="12">
        <f>IF(OR(D30="",E30=""),"",WORKDAY(D30,MAX(E30,1)-1))</f>
      </c>
      <c r="G30" s="7" t="inlineStr">
        <is>
          <t xml:space="preserve">23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Guida per i clienti e note di rilascio</t>
        </is>
      </c>
      <c r="C31" s="5" t="inlineStr">
        <is>
          <t xml:space="preserve">Verifica</t>
        </is>
      </c>
      <c r="D31" s="8">
        <f>WORKDAY($J$3,42)</f>
      </c>
      <c r="E31" s="7">
        <v>4</v>
      </c>
      <c r="F31" s="12">
        <f>IF(OR(D31="",E31=""),"",WORKDAY(D31,MAX(E31,1)-1))</f>
      </c>
      <c r="G31" s="7" t="inlineStr">
        <is>
          <t xml:space="preserve">22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Correzioni dalla verifica e dall'uso interno</t>
        </is>
      </c>
      <c r="C32" s="5" t="inlineStr">
        <is>
          <t xml:space="preserve">Verifica</t>
        </is>
      </c>
      <c r="D32" s="8">
        <f>WORKDAY($J$3,44)</f>
      </c>
      <c r="E32" s="7">
        <v>3</v>
      </c>
      <c r="F32" s="12">
        <f>IF(OR(D32="",E32=""),"",WORKDAY(D32,MAX(E32,1)-1))</f>
      </c>
      <c r="G32" s="7" t="inlineStr">
        <is>
          <t xml:space="preserve">22, 25, 24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Via libera al rilascio</t>
        </is>
      </c>
      <c r="C33" s="5" t="inlineStr">
        <is>
          <t xml:space="preserve">Verifica</t>
        </is>
      </c>
      <c r="D33" s="8">
        <f>WORKDAY($J$3,47)</f>
      </c>
      <c r="E33" s="7">
        <v>0</v>
      </c>
      <c r="F33" s="12">
        <f>IF(OR(D33="",E33=""),"",WORKDAY(D33,MAX(E33,1)-1))</f>
      </c>
      <c r="G33" s="7" t="inlineStr">
        <is>
          <t xml:space="preserve">27, 26</t>
        </is>
      </c>
      <c r="H33" s="7" t="inlineStr">
        <is>
          <t xml:space="preserve">Sì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Rilascio in produzione con l'interruttore spento</t>
        </is>
      </c>
      <c r="C34" s="5" t="inlineStr">
        <is>
          <t xml:space="preserve">Rilascio progressivo</t>
        </is>
      </c>
      <c r="D34" s="8">
        <f>WORKDAY($J$3,48)</f>
      </c>
      <c r="E34" s="7">
        <v>1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Passaggio di consegne all'assistenza: come funziona, casi noti, risposte</t>
        </is>
      </c>
      <c r="C35" s="5" t="inlineStr">
        <is>
          <t xml:space="preserve">Rilascio progressivo</t>
        </is>
      </c>
      <c r="D35" s="8">
        <f>WORKDAY($J$3,49)</f>
      </c>
      <c r="E35" s="7">
        <v>2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Accensione per i clienti pilota</t>
        </is>
      </c>
      <c r="C36" s="5" t="inlineStr">
        <is>
          <t xml:space="preserve">Rilascio progressivo</t>
        </is>
      </c>
      <c r="D36" s="8">
        <f>WORKDAY($J$3,49)</f>
      </c>
      <c r="E36" s="7">
        <v>5</v>
      </c>
      <c r="F36" s="12">
        <f>IF(OR(D36="",E36=""),"",WORKDAY(D36,MAX(E36,1)-1))</f>
      </c>
      <c r="G36" s="7" t="inlineStr">
        <is>
          <t xml:space="preserve">29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Accensione a scaglioni: 10, 50 e 100 per cento dei workspace</t>
        </is>
      </c>
      <c r="C37" s="5" t="inlineStr">
        <is>
          <t xml:space="preserve">Rilascio progressivo</t>
        </is>
      </c>
      <c r="D37" s="8">
        <f>WORKDAY($J$3,54)</f>
      </c>
      <c r="E37" s="7">
        <v>5</v>
      </c>
      <c r="F37" s="12">
        <f>IF(OR(D37="",E37=""),"",WORKDAY(D37,MAX(E37,1)-1))</f>
      </c>
      <c r="G37" s="7" t="inlineStr">
        <is>
          <t xml:space="preserve">31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Funzione disponibile per tutti</t>
        </is>
      </c>
      <c r="C38" s="5" t="inlineStr">
        <is>
          <t xml:space="preserve">Rilascio progressivo</t>
        </is>
      </c>
      <c r="D38" s="8">
        <f>WORKDAY($J$3,59)</f>
      </c>
      <c r="E38" s="7">
        <v>0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Sì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Rimozione dell'interruttore e del codice vecchio</t>
        </is>
      </c>
      <c r="C39" s="5" t="inlineStr">
        <is>
          <t xml:space="preserve">Rilascio progressivo</t>
        </is>
      </c>
      <c r="D39" s="8">
        <f>WORKDAY($J$3,60)</f>
      </c>
      <c r="E39" s="7">
        <v>3</v>
      </c>
      <c r="F39" s="12">
        <f>IF(OR(D39="",E39=""),"",WORKDAY(D39,MAX(E39,1)-1))</f>
      </c>
      <c r="G39" s="7" t="inlineStr">
        <is>
          <t xml:space="preserve">33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Adozione a due settimane contro la metrica di successo</t>
        </is>
      </c>
      <c r="C40" s="5" t="inlineStr">
        <is>
          <t xml:space="preserve">Rilascio progressivo</t>
        </is>
      </c>
      <c r="D40" s="8">
        <f>WORKDAY($J$3,69)</f>
      </c>
      <c r="E40" s="7">
        <v>1</v>
      </c>
      <c r="F40" s="12">
        <f>IF(OR(D40="",E40=""),"",WORKDAY(D40,MAX(E40,1)-1))</f>
      </c>
      <c r="G40" s="7" t="inlineStr">
        <is>
          <t xml:space="preserve">33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Retrospettiva del team</t>
        </is>
      </c>
      <c r="C41" s="5" t="inlineStr">
        <is>
          <t xml:space="preserve">Rilascio progressivo</t>
        </is>
      </c>
      <c r="D41" s="8">
        <f>WORKDAY($J$3,70)</f>
      </c>
      <c r="E41" s="7">
        <v>1</v>
      </c>
      <c r="F41" s="12">
        <f>IF(OR(D41="",E41=""),"",WORKDAY(D41,MAX(E41,1)-1))</f>
      </c>
      <c r="G41" s="7" t="inlineStr">
        <is>
          <t xml:space="preserve">35, 34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Funzione chiusa</t>
        </is>
      </c>
      <c r="C42" s="5" t="inlineStr">
        <is>
          <t xml:space="preserve">Rilascio progressivo</t>
        </is>
      </c>
      <c r="D42" s="8">
        <f>WORKDAY($J$3,71)</f>
      </c>
      <c r="E42" s="7">
        <v>0</v>
      </c>
      <c r="F42" s="12">
        <f>IF(OR(D42="",E42=""),"",WORKDAY(D42,MAX(E42,1)-1))</f>
      </c>
      <c r="G42" s="7" t="inlineStr">
        <is>
          <t xml:space="preserve">36</t>
        </is>
      </c>
      <c r="H42" s="7" t="inlineStr">
        <is>
          <t xml:space="preserve">Sì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7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</mergeCells>
  <conditionalFormatting sqref="L6:DS105">
    <cfRule type="expression" dxfId="6" priority="1" stopIfTrue="1">
      <formula>AND($H6="Sì",L$5=$F6)</formula>
    </cfRule>
  </conditionalFormatting>
  <conditionalFormatting sqref="L6:DS105">
    <cfRule type="expression" dxfId="7" priority="2" stopIfTrue="1">
      <formula>AND(AND($F6&lt;&gt;"",L$5&gt;=$D6,L$5&lt;=$F6),$F6&lt;TODAY(),N($I6)&lt;1)</formula>
    </cfRule>
  </conditionalFormatting>
  <conditionalFormatting sqref="L6:DS105">
    <cfRule type="expression" dxfId="8" priority="3" stopIfTrue="1">
      <formula>AND(AND($F6&lt;&gt;"",L$5&gt;=$D6,L$5&lt;=$F6),L$5&lt;$D6+($F6-$D6+1)*N($I6))</formula>
    </cfRule>
  </conditionalFormatting>
  <conditionalFormatting sqref="L6:DS105">
    <cfRule type="expression" dxfId="9" priority="4" stopIfTrue="1">
      <formula>AND($F6&lt;&gt;"",L$5&gt;=$D6,L$5&lt;=$F6)</formula>
    </cfRule>
  </conditionalFormatting>
  <conditionalFormatting sqref="L6:DS105">
    <cfRule type="expression" dxfId="10" priority="5" stopIfTrue="1">
      <formula>L$5=TODAY()</formula>
    </cfRule>
  </conditionalFormatting>
  <conditionalFormatting sqref="L6:DS105">
    <cfRule type="expression" dxfId="12" priority="6" stopIfTrue="1">
      <formula>WEEKDAY(L$5,2)&gt;5</formula>
    </cfRule>
  </conditionalFormatting>
  <conditionalFormatting sqref="L5:DS5">
    <cfRule type="expression" dxfId="11" priority="7" stopIfTrue="1">
      <formula>L5=TODAY()</formula>
    </cfRule>
  </conditionalFormatting>
  <conditionalFormatting sqref="L5:DS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Nuova funzione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90" customHeight="1">
      <c r="A6" s="13">
        <f>IF(B6="","","R-"&amp;(ROW()-5))</f>
      </c>
      <c r="B6" s="6" t="inlineStr">
        <is>
          <t xml:space="preserve">La migrazione dello schema blocca le tabelle in produzione</t>
        </is>
      </c>
      <c r="C6" s="6" t="inlineStr">
        <is>
          <t xml:space="preserve">Un indice o un vincolo aggiunto su una tabella grande ferma le scritture per minuti: l'applicazione va in errore per tutti i clienti.</t>
        </is>
      </c>
      <c r="D6" s="5" t="inlineStr">
        <is>
          <t xml:space="preserve">Tecnica</t>
        </is>
      </c>
      <c r="E6" s="5"/>
      <c r="F6" s="7">
        <v>2</v>
      </c>
      <c r="G6" s="7">
        <v>5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Migrazione in due tempi; indici creati senza blocco; prova sulla copia del database più grande; rilascio fuori dalle ore di punta.</t>
        </is>
      </c>
      <c r="L6" s="6" t="inlineStr">
        <is>
          <t xml:space="preserve">Modifiche allo schema dei dati, retrocompatibili, con il workspace in ogni riga; Migrazione dello schema in due tempi: prima si aggiunge, poi si toglie</t>
        </is>
      </c>
      <c r="M6" s="5" t="inlineStr">
        <is>
          <t xml:space="preserve">Identificato</t>
        </is>
      </c>
      <c r="N6" s="8">
        <f>WORKDAY(Piano!$J$3,17)</f>
      </c>
      <c r="O6" s="11">
        <f>IF(AND(B6&lt;&gt;"",ISNUMBER(N6),M6&lt;&gt;"Chiuso",M6&lt;&gt;"Occorso",N6&lt;TODAY()),"Scaduta","")</f>
      </c>
    </row>
    <row r="7" ht="105" customHeight="1">
      <c r="A7" s="13">
        <f>IF(B7="","","R-"&amp;(ROW()-5))</f>
      </c>
      <c r="B7" s="6" t="inlineStr">
        <is>
          <t xml:space="preserve">Dati di un workspace visibili a un altro</t>
        </is>
      </c>
      <c r="C7" s="6" t="inlineStr">
        <is>
          <t xml:space="preserve">Una query nuova senza filtro sul workspace o un identificativo indovinabile: un cliente vede i dati di un altro. È una violazione dei dati personali da notificare.</t>
        </is>
      </c>
      <c r="D7" s="5" t="inlineStr">
        <is>
          <t xml:space="preserve">Sicurezza</t>
        </is>
      </c>
      <c r="E7" s="5"/>
      <c r="F7" s="7">
        <v>1</v>
      </c>
      <c r="G7" s="7">
        <v>5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Evitare</t>
        </is>
      </c>
      <c r="K7" s="6" t="inlineStr">
        <is>
          <t xml:space="preserve">Revisione di sicurezza prima dello sviluppo; test automatico fra workspace diversi per ogni chiamata nuova; revisione del codice con questo controllo esplicito.</t>
        </is>
      </c>
      <c r="L7" s="6" t="inlineStr">
        <is>
          <t xml:space="preserve">Revisione di sicurezza: permessi, separazione dei workspace, dati personali; Permessi per ruolo e limiti del piano; Test automatici: unità, integrazione, percorso completo</t>
        </is>
      </c>
      <c r="M7" s="5" t="inlineStr">
        <is>
          <t xml:space="preserve">Identificato</t>
        </is>
      </c>
      <c r="N7" s="8">
        <f>WORKDAY(Piano!$J$3,26)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La funzione si allarga durante lo sviluppo</t>
        </is>
      </c>
      <c r="C8" s="6" t="inlineStr">
        <is>
          <t xml:space="preserve">Ogni demo aggiunge un caso: la stima salta e il rilascio slitta al trimestre dopo.</t>
        </is>
      </c>
      <c r="D8" s="5" t="inlineStr">
        <is>
          <t xml:space="preserve">Ambito</t>
        </is>
      </c>
      <c r="E8" s="5"/>
      <c r="F8" s="7">
        <v>4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Criteri di accettazione approvati con la specifica; i casi nuovi vanno in un elenco per la versione successiva, salvo i bloccanti.</t>
        </is>
      </c>
      <c r="L8" s="6" t="inlineStr">
        <is>
          <t xml:space="preserve">Scomposizione in storie e stima del team; Logica di dominio e API della funzione</t>
        </is>
      </c>
      <c r="M8" s="5" t="inlineStr">
        <is>
          <t xml:space="preserve">Identificato</t>
        </is>
      </c>
      <c r="N8" s="8">
        <f>WORKDAY(Piano!$J$3,25)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Prestazioni scadenti per i clienti con molti dati</t>
        </is>
      </c>
      <c r="C9" s="6" t="inlineStr">
        <is>
          <t xml:space="preserve">Provata su dati di prova piccoli, la funzione rallenta i workspace più grandi, che sono anche i clienti che pagano di più.</t>
        </is>
      </c>
      <c r="D9" s="5" t="inlineStr">
        <is>
          <t xml:space="preserve">Tecnica</t>
        </is>
      </c>
      <c r="E9" s="5"/>
      <c r="F9" s="7">
        <v>3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Prova sulla copia anonimizzata del workspace più grande; accensione a scaglioni con i tempi sotto controllo.</t>
        </is>
      </c>
      <c r="L9" s="6" t="inlineStr">
        <is>
          <t xml:space="preserve">Prestazioni con i dati del cliente più grande; Accensione a scaglioni: 10, 50 e 100 per cento dei workspace</t>
        </is>
      </c>
      <c r="M9" s="5" t="inlineStr">
        <is>
          <t xml:space="preserve">Identificato</t>
        </is>
      </c>
      <c r="N9" s="8">
        <f>WORKDAY(Piano!$J$3,39)</f>
      </c>
      <c r="O9" s="11">
        <f>IF(AND(B9&lt;&gt;"",ISNUMBER(N9),M9&lt;&gt;"Chiuso",M9&lt;&gt;"Occorso",N9&lt;TODAY()),"Scaduta","")</f>
      </c>
    </row>
    <row r="10" ht="45" customHeight="1">
      <c r="A10" s="13">
        <f>IF(B10="","","R-"&amp;(ROW()-5))</f>
      </c>
      <c r="B10" s="6" t="inlineStr">
        <is>
          <t xml:space="preserve">Interruttori dimenticati che diventano debito</t>
        </is>
      </c>
      <c r="C10" s="6" t="inlineStr">
        <is>
          <t xml:space="preserve">La funzione è accesa per tutti, ma interruttore e codice vecchio restano: ogni modifica futura deve considerare due rami.</t>
        </is>
      </c>
      <c r="D10" s="5" t="inlineStr">
        <is>
          <t xml:space="preserve">Qualità</t>
        </is>
      </c>
      <c r="E10" s="5"/>
      <c r="F10" s="7">
        <v>3</v>
      </c>
      <c r="G10" s="7">
        <v>2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La pulizia è un task del piano, con la sua data; la funzione è chiusa solo dopo la pulizia.</t>
        </is>
      </c>
      <c r="L10" s="6" t="inlineStr">
        <is>
          <t xml:space="preserve">Rimozione dell'interruttore e del codice vecchio</t>
        </is>
      </c>
      <c r="M10" s="5" t="inlineStr">
        <is>
          <t xml:space="preserve">Identificato</t>
        </is>
      </c>
      <c r="N10" s="8">
        <f>WORKDAY(Piano!$J$3,60)</f>
      </c>
      <c r="O10" s="11">
        <f>IF(AND(B10&lt;&gt;"",ISNUMBER(N10),M10&lt;&gt;"Chiuso",M10&lt;&gt;"Occorso",N10&lt;TODAY()),"Scaduta","")</f>
      </c>
    </row>
    <row r="11">
      <c r="A11" s="13">
        <f>IF(B11="","","R-"&amp;(ROW()-5))</f>
      </c>
      <c r="B11" s="6"/>
      <c r="C11" s="6"/>
      <c r="D11" s="5"/>
      <c r="E11" s="5"/>
      <c r="F11" s="7"/>
      <c r="G11" s="7"/>
      <c r="H11" s="11">
        <f>IF(OR(F11="",G11=""),"",F11*G11)</f>
      </c>
      <c r="I11" s="11">
        <f>IF(H11="","",IF(H11&gt;=15,"Critico",IF(H11&gt;=10,"Alto",IF(H11&gt;=5,"Medio","Basso"))))</f>
      </c>
      <c r="J11" s="5"/>
      <c r="K11" s="6"/>
      <c r="L11" s="6"/>
      <c r="M11" s="5"/>
      <c r="N11" s="8"/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Sviluppo di una nuova funzione SaaS: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Una funzione nuova in un SaaS già in uso: specifica, documento tecnico, migrazione retrocompatibile, interruttore, test, accensione a scaglioni, pulizia.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HYPERLINK("https://keenhour.com/modelli/nuova-funzione-saas","Il modello «Sviluppo di una nuova funzione SaaS» nella galleria")</f>
      </c>
    </row>
    <row r="20">
      <c r="B20" s="29">
        <f>HYPERLINK("https://keenhour.com/modelli/nuova-funzione-saas/usa","Usa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Sviluppo di una nuova funzione SaaS</dc:title>
  <dc:creator>KeenHour</dc:creator>
  <dc:language>it-IT</dc:language>
</cp:coreProperties>
</file>