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</cols>
  <sheetData>
    <row r="1" ht="34" customHeight="1"/>
    <row r="2" ht="28" customHeight="1">
      <c r="A2" s="1" t="inlineStr">
        <is>
          <t xml:space="preserve">Partecipazione a una fiera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Fiera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</row>
    <row r="6">
      <c r="A6" s="11">
        <f>IF(B6="","",ROW()-5)</f>
      </c>
      <c r="B6" s="6" t="inlineStr">
        <is>
          <t xml:space="preserve">Decisione di esporre alla fiera</t>
        </is>
      </c>
      <c r="C6" s="5" t="inlineStr">
        <is>
          <t xml:space="preserve">Decisione e iscrizione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Obiettivi della fiera e indicatori</t>
        </is>
      </c>
      <c r="C7" s="5" t="inlineStr">
        <is>
          <t xml:space="preserve">Decisione e iscrizione</t>
        </is>
      </c>
      <c r="D7" s="8">
        <f>WORKDAY($J$3,1)</f>
      </c>
      <c r="E7" s="7">
        <v>3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Budget della partecipazione</t>
        </is>
      </c>
      <c r="C8" s="5" t="inlineStr">
        <is>
          <t xml:space="preserve">Decisione e iscrizione</t>
        </is>
      </c>
      <c r="D8" s="8">
        <f>WORKDAY($J$3,2)</f>
      </c>
      <c r="E8" s="7">
        <v>5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Prenotazione degli alberghi per la squadra</t>
        </is>
      </c>
      <c r="C9" s="5" t="inlineStr">
        <is>
          <t xml:space="preserve">Decisione e iscrizione</t>
        </is>
      </c>
      <c r="D9" s="8">
        <f>WORKDAY($J$3,1)</f>
      </c>
      <c r="E9" s="7">
        <v>5</v>
      </c>
      <c r="F9" s="12">
        <f>IF(OR(D9="",E9=""),"",WORKDAY(D9,MAX(E9,1)-1))</f>
      </c>
      <c r="G9" s="7" t="inlineStr">
        <is>
          <t xml:space="preserve">1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Domanda di partecipazione all'ente fiera</t>
        </is>
      </c>
      <c r="C10" s="5" t="inlineStr">
        <is>
          <t xml:space="preserve">Decisione e iscrizione</t>
        </is>
      </c>
      <c r="D10" s="8">
        <f>WORKDAY($J$3,7)</f>
      </c>
      <c r="E10" s="7">
        <v>3</v>
      </c>
      <c r="F10" s="12">
        <f>IF(OR(D10="",E10=""),"",WORKDAY(D10,MAX(E10,1)-1))</f>
      </c>
      <c r="G10" s="7" t="inlineStr">
        <is>
          <t xml:space="preserve">2, 3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Versamento dell'acconto sull'area</t>
        </is>
      </c>
      <c r="C11" s="5" t="inlineStr">
        <is>
          <t xml:space="preserve">Decisione e iscrizione</t>
        </is>
      </c>
      <c r="D11" s="8">
        <f>WORKDAY($J$3,10)</f>
      </c>
      <c r="E11" s="7">
        <v>2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Assegnazione dell'area da parte dell'ente fiera</t>
        </is>
      </c>
      <c r="C12" s="5" t="inlineStr">
        <is>
          <t xml:space="preserve">Decisione e iscrizione</t>
        </is>
      </c>
      <c r="D12" s="8">
        <f>WORKDAY($J$3,12)</f>
      </c>
      <c r="E12" s="7">
        <v>20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Area assegnata e confermata</t>
        </is>
      </c>
      <c r="C13" s="5" t="inlineStr">
        <is>
          <t xml:space="preserve">Decisione e iscrizione</t>
        </is>
      </c>
      <c r="D13" s="8">
        <f>WORKDAY($J$3,31)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Lettura del manuale dell'espositore e calendario delle scadenze</t>
        </is>
      </c>
      <c r="C14" s="5" t="inlineStr">
        <is>
          <t xml:space="preserve">Stand e allestimento</t>
        </is>
      </c>
      <c r="D14" s="8">
        <f>WORKDAY($J$3,32)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Brief per gli allestitori</t>
        </is>
      </c>
      <c r="C15" s="5" t="inlineStr">
        <is>
          <t xml:space="preserve">Stand e allestimento</t>
        </is>
      </c>
      <c r="D15" s="8">
        <f>WORKDAY($J$3,35)</f>
      </c>
      <c r="E15" s="7">
        <v>3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Proposte e preventivi degli allestitori</t>
        </is>
      </c>
      <c r="C16" s="5" t="inlineStr">
        <is>
          <t xml:space="preserve">Stand e allestimento</t>
        </is>
      </c>
      <c r="D16" s="8">
        <f>WORKDAY($J$3,38)</f>
      </c>
      <c r="E16" s="7">
        <v>15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Scelta dell'allestitore e conferma d'ordine</t>
        </is>
      </c>
      <c r="C17" s="5" t="inlineStr">
        <is>
          <t xml:space="preserve">Stand e allestimento</t>
        </is>
      </c>
      <c r="D17" s="8">
        <f>WORKDAY($J$3,53)</f>
      </c>
      <c r="E17" s="7">
        <v>3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Progetto esecutivo dello stand</t>
        </is>
      </c>
      <c r="C18" s="5" t="inlineStr">
        <is>
          <t xml:space="preserve">Stand e allestimento</t>
        </is>
      </c>
      <c r="D18" s="8">
        <f>WORKDAY($J$3,56)</f>
      </c>
      <c r="E18" s="7">
        <v>10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Approvazione del progetto dello stand da parte dell'ente fiera</t>
        </is>
      </c>
      <c r="C19" s="5" t="inlineStr">
        <is>
          <t xml:space="preserve">Stand e allestimento</t>
        </is>
      </c>
      <c r="D19" s="8">
        <f>WORKDAY($J$3,66)</f>
      </c>
      <c r="E19" s="7">
        <v>15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Ordine dei servizi tecnici dello stand</t>
        </is>
      </c>
      <c r="C20" s="5" t="inlineStr">
        <is>
          <t xml:space="preserve">Stand e allestimento</t>
        </is>
      </c>
      <c r="D20" s="8">
        <f>WORKDAY($J$3,56)</f>
      </c>
      <c r="E20" s="7">
        <v>5</v>
      </c>
      <c r="F20" s="12">
        <f>IF(OR(D20="",E20=""),"",WORKDAY(D20,MAX(E20,1)-1))</f>
      </c>
      <c r="G20" s="7" t="inlineStr">
        <is>
          <t xml:space="preserve">9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Scelta dei prodotti e delle macchine da esporre</t>
        </is>
      </c>
      <c r="C21" s="5" t="inlineStr">
        <is>
          <t xml:space="preserve">Stand e allestimento</t>
        </is>
      </c>
      <c r="D21" s="8">
        <f>WORKDAY($J$3,56)</f>
      </c>
      <c r="E21" s="7">
        <v>7</v>
      </c>
      <c r="F21" s="12">
        <f>IF(OR(D21="",E21=""),"",WORKDAY(D21,MAX(E21,1)-1))</f>
      </c>
      <c r="G21" s="7" t="inlineStr">
        <is>
          <t xml:space="preserve">9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Grafica dello stand</t>
        </is>
      </c>
      <c r="C22" s="5" t="inlineStr">
        <is>
          <t xml:space="preserve">Stand e allestimento</t>
        </is>
      </c>
      <c r="D22" s="8">
        <f>WORKDAY($J$3,66)</f>
      </c>
      <c r="E22" s="7">
        <v>13</v>
      </c>
      <c r="F22" s="12">
        <f>IF(OR(D22="",E22=""),"",WORKDAY(D22,MAX(E22,1)-1))</f>
      </c>
      <c r="G22" s="7" t="inlineStr">
        <is>
          <t xml:space="preserve">13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Documenti di sicurezza dell'allestitore</t>
        </is>
      </c>
      <c r="C23" s="5" t="inlineStr">
        <is>
          <t xml:space="preserve">Stand e allestimento</t>
        </is>
      </c>
      <c r="D23" s="8">
        <f>WORKDAY($J$3,81)</f>
      </c>
      <c r="E23" s="7">
        <v>10</v>
      </c>
      <c r="F23" s="12">
        <f>IF(OR(D23="",E23=""),"",WORKDAY(D23,MAX(E23,1)-1))</f>
      </c>
      <c r="G23" s="7" t="inlineStr">
        <is>
          <t xml:space="preserve">14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Spedizione della merce e dei materiali</t>
        </is>
      </c>
      <c r="C24" s="5" t="inlineStr">
        <is>
          <t xml:space="preserve">Stand e allestimento</t>
        </is>
      </c>
      <c r="D24" s="8">
        <f>WORKDAY($J$3,100)</f>
      </c>
      <c r="E24" s="7">
        <v>9</v>
      </c>
      <c r="F24" s="12">
        <f>IF(OR(D24="",E24=""),"",WORKDAY(D24,MAX(E24,1)-1))</f>
      </c>
      <c r="G24" s="7" t="inlineStr">
        <is>
          <t xml:space="preserve">16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Allestimento dello stand in fiera</t>
        </is>
      </c>
      <c r="C25" s="5" t="inlineStr">
        <is>
          <t xml:space="preserve">Stand e allestimento</t>
        </is>
      </c>
      <c r="D25" s="8">
        <f>WORKDAY($J$3,111)</f>
      </c>
      <c r="E25" s="7">
        <v>3</v>
      </c>
      <c r="F25" s="12">
        <f>IF(OR(D25="",E25=""),"",WORKDAY(D25,MAX(E25,1)-1))</f>
      </c>
      <c r="G25" s="7" t="inlineStr">
        <is>
          <t xml:space="preserve">17, 18, 19, 15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Stand pronto e collaudato</t>
        </is>
      </c>
      <c r="C26" s="5" t="inlineStr">
        <is>
          <t xml:space="preserve">Stand e allestimento</t>
        </is>
      </c>
      <c r="D26" s="8">
        <f>WORKDAY($J$3,113)</f>
      </c>
      <c r="E26" s="7">
        <v>0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Scheda nel catalogo degli espositori</t>
        </is>
      </c>
      <c r="C27" s="5" t="inlineStr">
        <is>
          <t xml:space="preserve">Comunicazione e appuntamenti</t>
        </is>
      </c>
      <c r="D27" s="8">
        <f>WORKDAY($J$3,35)</f>
      </c>
      <c r="E27" s="7">
        <v>3</v>
      </c>
      <c r="F27" s="12">
        <f>IF(OR(D27="",E27=""),"",WORKDAY(D27,MAX(E27,1)-1))</f>
      </c>
      <c r="G27" s="7" t="inlineStr">
        <is>
          <t xml:space="preserve">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Materiali stampati e digitali per lo stand</t>
        </is>
      </c>
      <c r="C28" s="5" t="inlineStr">
        <is>
          <t xml:space="preserve">Comunicazione e appuntamenti</t>
        </is>
      </c>
      <c r="D28" s="8">
        <f>WORKDAY($J$3,70)</f>
      </c>
      <c r="E28" s="7">
        <v>21</v>
      </c>
      <c r="F28" s="12">
        <f>IF(OR(D28="",E28=""),"",WORKDAY(D28,MAX(E28,1)-1))</f>
      </c>
      <c r="G28" s="7" t="inlineStr">
        <is>
          <t xml:space="preserve">16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Inviti ai clienti con i biglietti omaggio</t>
        </is>
      </c>
      <c r="C29" s="5" t="inlineStr">
        <is>
          <t xml:space="preserve">Comunicazione e appuntamenti</t>
        </is>
      </c>
      <c r="D29" s="8">
        <f>WORKDAY($J$3,80)</f>
      </c>
      <c r="E29" s="7">
        <v>9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Campagna di comunicazione prima della fiera</t>
        </is>
      </c>
      <c r="C30" s="5" t="inlineStr">
        <is>
          <t xml:space="preserve">Comunicazione e appuntamenti</t>
        </is>
      </c>
      <c r="D30" s="8">
        <f>WORKDAY($J$3,89)</f>
      </c>
      <c r="E30" s="7">
        <v>22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Agenda degli appuntamenti in fiera</t>
        </is>
      </c>
      <c r="C31" s="5" t="inlineStr">
        <is>
          <t xml:space="preserve">Comunicazione e appuntamenti</t>
        </is>
      </c>
      <c r="D31" s="8">
        <f>WORKDAY($J$3,89)</f>
      </c>
      <c r="E31" s="7">
        <v>25</v>
      </c>
      <c r="F31" s="12">
        <f>IF(OR(D31="",E31=""),"",WORKDAY(D31,MAX(E31,1)-1))</f>
      </c>
      <c r="G31" s="7" t="inlineStr">
        <is>
          <t xml:space="preserve">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Comunicato stampa e cartella per i giornalisti</t>
        </is>
      </c>
      <c r="C32" s="5" t="inlineStr">
        <is>
          <t xml:space="preserve">Comunicazione e appuntamenti</t>
        </is>
      </c>
      <c r="D32" s="8">
        <f>WORKDAY($J$3,100)</f>
      </c>
      <c r="E32" s="7">
        <v>7</v>
      </c>
      <c r="F32" s="12">
        <f>IF(OR(D32="",E32=""),"",WORKDAY(D32,MAX(E32,1)-1))</f>
      </c>
      <c r="G32" s="7" t="inlineStr">
        <is>
          <t xml:space="preserve">23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Squadra dello stand e turni</t>
        </is>
      </c>
      <c r="C33" s="5" t="inlineStr">
        <is>
          <t xml:space="preserve">Squadra in fiera</t>
        </is>
      </c>
      <c r="D33" s="8">
        <f>WORKDAY($J$3,63)</f>
      </c>
      <c r="E33" s="7">
        <v>3</v>
      </c>
      <c r="F33" s="12">
        <f>IF(OR(D33="",E33=""),"",WORKDAY(D33,MAX(E33,1)-1))</f>
      </c>
      <c r="G33" s="7" t="inlineStr">
        <is>
          <t xml:space="preserve">2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Strumento di raccolta dei contatti</t>
        </is>
      </c>
      <c r="C34" s="5" t="inlineStr">
        <is>
          <t xml:space="preserve">Squadra in fiera</t>
        </is>
      </c>
      <c r="D34" s="8">
        <f>WORKDAY($J$3,90)</f>
      </c>
      <c r="E34" s="7">
        <v>10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Tessere espositore e permessi di parcheggio</t>
        </is>
      </c>
      <c r="C35" s="5" t="inlineStr">
        <is>
          <t xml:space="preserve">Squadra in fiera</t>
        </is>
      </c>
      <c r="D35" s="8">
        <f>WORKDAY($J$3,95)</f>
      </c>
      <c r="E35" s="7">
        <v>4</v>
      </c>
      <c r="F35" s="12">
        <f>IF(OR(D35="",E35=""),"",WORKDAY(D35,MAX(E35,1)-1))</f>
      </c>
      <c r="G35" s="7" t="inlineStr">
        <is>
          <t xml:space="preserve">28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Kit dello stand</t>
        </is>
      </c>
      <c r="C36" s="5" t="inlineStr">
        <is>
          <t xml:space="preserve">Squadra in fiera</t>
        </is>
      </c>
      <c r="D36" s="8">
        <f>WORKDAY($J$3,108)</f>
      </c>
      <c r="E36" s="7">
        <v>3</v>
      </c>
      <c r="F36" s="12">
        <f>IF(OR(D36="",E36=""),"",WORKDAY(D36,MAX(E36,1)-1))</f>
      </c>
      <c r="G36" s="7" t="inlineStr">
        <is>
          <t xml:space="preserve">23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Briefing della squadra dello stand</t>
        </is>
      </c>
      <c r="C37" s="5" t="inlineStr">
        <is>
          <t xml:space="preserve">Squadra in fiera</t>
        </is>
      </c>
      <c r="D37" s="8">
        <f>WORKDAY($J$3,112)</f>
      </c>
      <c r="E37" s="7">
        <v>1</v>
      </c>
      <c r="F37" s="12">
        <f>IF(OR(D37="",E37=""),"",WORKDAY(D37,MAX(E37,1)-1))</f>
      </c>
      <c r="G37" s="7" t="inlineStr">
        <is>
          <t xml:space="preserve">29, 30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Giornate di fiera</t>
        </is>
      </c>
      <c r="C38" s="5" t="inlineStr">
        <is>
          <t xml:space="preserve">Fiera e dopo fiera</t>
        </is>
      </c>
      <c r="D38" s="8">
        <f>WORKDAY($J$3,114)</f>
      </c>
      <c r="E38" s="7">
        <v>4</v>
      </c>
      <c r="F38" s="12">
        <f>IF(OR(D38="",E38=""),"",WORKDAY(D38,MAX(E38,1)-1))</f>
      </c>
      <c r="G38" s="7" t="inlineStr">
        <is>
          <t xml:space="preserve">21, 32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Smontaggio e rientro della merce</t>
        </is>
      </c>
      <c r="C39" s="5" t="inlineStr">
        <is>
          <t xml:space="preserve">Fiera e dopo fiera</t>
        </is>
      </c>
      <c r="D39" s="8">
        <f>WORKDAY($J$3,118)</f>
      </c>
      <c r="E39" s="7">
        <v>2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Contatti della fiera nel CRM</t>
        </is>
      </c>
      <c r="C40" s="5" t="inlineStr">
        <is>
          <t xml:space="preserve">Fiera e dopo fiera</t>
        </is>
      </c>
      <c r="D40" s="8">
        <f>WORKDAY($J$3,118)</f>
      </c>
      <c r="E40" s="7">
        <v>3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Email di ringraziamento ai visitatori dello stand</t>
        </is>
      </c>
      <c r="C41" s="5" t="inlineStr">
        <is>
          <t xml:space="preserve">Fiera e dopo fiera</t>
        </is>
      </c>
      <c r="D41" s="8">
        <f>WORKDAY($J$3,121)</f>
      </c>
      <c r="E41" s="7">
        <v>2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Ricontatto dei contatti entro due settimane</t>
        </is>
      </c>
      <c r="C42" s="5" t="inlineStr">
        <is>
          <t xml:space="preserve">Fiera e dopo fiera</t>
        </is>
      </c>
      <c r="D42" s="8">
        <f>WORKDAY($J$3,121)</f>
      </c>
      <c r="E42" s="7">
        <v>15</v>
      </c>
      <c r="F42" s="12">
        <f>IF(OR(D42="",E42=""),"",WORKDAY(D42,MAX(E42,1)-1))</f>
      </c>
      <c r="G42" s="7" t="inlineStr">
        <is>
          <t xml:space="preserve">35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Consuntivo dei costi della fiera</t>
        </is>
      </c>
      <c r="C43" s="5" t="inlineStr">
        <is>
          <t xml:space="preserve">Fiera e dopo fiera</t>
        </is>
      </c>
      <c r="D43" s="8">
        <f>WORKDAY($J$3,121)</f>
      </c>
      <c r="E43" s="7">
        <v>8</v>
      </c>
      <c r="F43" s="12">
        <f>IF(OR(D43="",E43=""),"",WORKDAY(D43,MAX(E43,1)-1))</f>
      </c>
      <c r="G43" s="7" t="inlineStr">
        <is>
          <t xml:space="preserve">34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Riunione di bilancio della fiera</t>
        </is>
      </c>
      <c r="C44" s="5" t="inlineStr">
        <is>
          <t xml:space="preserve">Fiera e dopo fiera</t>
        </is>
      </c>
      <c r="D44" s="8">
        <f>WORKDAY($J$3,136)</f>
      </c>
      <c r="E44" s="7">
        <v>1</v>
      </c>
      <c r="F44" s="12">
        <f>IF(OR(D44="",E44=""),"",WORKDAY(D44,MAX(E44,1)-1))</f>
      </c>
      <c r="G44" s="7" t="inlineStr">
        <is>
          <t xml:space="preserve">37, 38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Partecipazione chiusa e decisione sulla prossima edizione</t>
        </is>
      </c>
      <c r="C45" s="5" t="inlineStr">
        <is>
          <t xml:space="preserve">Fiera e dopo fiera</t>
        </is>
      </c>
      <c r="D45" s="8">
        <f>WORKDAY($J$3,137)</f>
      </c>
      <c r="E45" s="7">
        <v>0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0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</mergeCells>
  <conditionalFormatting sqref="L6:HF105">
    <cfRule type="expression" dxfId="6" priority="1" stopIfTrue="1">
      <formula>AND($H6="Sì",L$5=$F6)</formula>
    </cfRule>
  </conditionalFormatting>
  <conditionalFormatting sqref="L6:HF105">
    <cfRule type="expression" dxfId="7" priority="2" stopIfTrue="1">
      <formula>AND(AND($F6&lt;&gt;"",L$5&gt;=$D6,L$5&lt;=$F6),$F6&lt;TODAY(),N($I6)&lt;1)</formula>
    </cfRule>
  </conditionalFormatting>
  <conditionalFormatting sqref="L6:HF105">
    <cfRule type="expression" dxfId="8" priority="3" stopIfTrue="1">
      <formula>AND(AND($F6&lt;&gt;"",L$5&gt;=$D6,L$5&lt;=$F6),L$5&lt;$D6+($F6-$D6+1)*N($I6))</formula>
    </cfRule>
  </conditionalFormatting>
  <conditionalFormatting sqref="L6:HF105">
    <cfRule type="expression" dxfId="9" priority="4" stopIfTrue="1">
      <formula>AND($F6&lt;&gt;"",L$5&gt;=$D6,L$5&lt;=$F6)</formula>
    </cfRule>
  </conditionalFormatting>
  <conditionalFormatting sqref="L6:HF105">
    <cfRule type="expression" dxfId="10" priority="5" stopIfTrue="1">
      <formula>L$5=TODAY()</formula>
    </cfRule>
  </conditionalFormatting>
  <conditionalFormatting sqref="L6:HF105">
    <cfRule type="expression" dxfId="12" priority="6" stopIfTrue="1">
      <formula>WEEKDAY(L$5,2)&gt;5</formula>
    </cfRule>
  </conditionalFormatting>
  <conditionalFormatting sqref="L5:HF5">
    <cfRule type="expression" dxfId="11" priority="7" stopIfTrue="1">
      <formula>L5=TODAY()</formula>
    </cfRule>
  </conditionalFormatting>
  <conditionalFormatting sqref="L5:HF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Fiera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Area assegnata in una posizione poco visitata</t>
        </is>
      </c>
      <c r="C6" s="6" t="inlineStr">
        <is>
          <t xml:space="preserve">La domanda arriva tardi o con poca storicità: l'ente assegna un angolo lontano dai flussi e i contatti calano.</t>
        </is>
      </c>
      <c r="D6" s="5" t="inlineStr">
        <is>
          <t xml:space="preserve">Ente fiera</t>
        </is>
      </c>
      <c r="E6" s="5"/>
      <c r="F6" s="7">
        <v>3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Domanda nei primi giorni utili, con le preferenze di padiglione motivate; inviti e appuntamenti fissati prima, per portare i clienti allo stand.</t>
        </is>
      </c>
      <c r="L6" s="6" t="inlineStr">
        <is>
          <t xml:space="preserve">Domanda di partecipazione all'ente fiera; Assegnazione dell'area da parte dell'ente fiera; Agenda degli appuntamenti in fiera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90" customHeight="1">
      <c r="A7" s="13">
        <f>IF(B7="","","R-"&amp;(ROW()-5))</f>
      </c>
      <c r="B7" s="6" t="inlineStr">
        <is>
          <t xml:space="preserve">Scadenze del manuale dell'espositore mancate</t>
        </is>
      </c>
      <c r="C7" s="6" t="inlineStr">
        <is>
          <t xml:space="preserve">Servizi tecnici, progetto dello stand o documenti di sicurezza consegnati oltre la scadenza: tariffe maggiorate o stand non autorizzato.</t>
        </is>
      </c>
      <c r="D7" s="5" t="inlineStr">
        <is>
          <t xml:space="preserve">Organizzazione</t>
        </is>
      </c>
      <c r="E7" s="5"/>
      <c r="F7" s="7">
        <v>4</v>
      </c>
      <c r="G7" s="7">
        <v>2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Ogni scadenza del manuale diventa un task con il campo «Scadenza dell'ente fiera»; il calendario si legge subito dopo l'assegnazione dell'area.</t>
        </is>
      </c>
      <c r="L7" s="6" t="inlineStr">
        <is>
          <t xml:space="preserve">Lettura del manuale dell'espositore e calendario delle scadenze; Ordine dei servizi tecnici dello stand; Documenti di sicurezza dell'allestitore</t>
        </is>
      </c>
      <c r="M7" s="5" t="inlineStr">
        <is>
          <t xml:space="preserve">Identificato</t>
        </is>
      </c>
      <c r="N7" s="8">
        <f>WORKDAY(Piano!$J$3,35)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Stand non pronto o non conforme all'apertura</t>
        </is>
      </c>
      <c r="C8" s="6" t="inlineStr">
        <is>
          <t xml:space="preserve">Il progetto torna dall'ente con correzioni tardi o l'allestitore ritarda: all'apertura lo stand è incompleto o fermo per sicurezza.</t>
        </is>
      </c>
      <c r="D8" s="5" t="inlineStr">
        <is>
          <t xml:space="preserve">Fornitori</t>
        </is>
      </c>
      <c r="E8" s="5"/>
      <c r="F8" s="7">
        <v>2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Progetto all'ente con margine sulla scadenza; date di montaggio e penali nell'ordine all'allestitore; un referente dell'azienda presente al montaggio.</t>
        </is>
      </c>
      <c r="L8" s="6" t="inlineStr">
        <is>
          <t xml:space="preserve">Approvazione del progetto dello stand da parte dell'ente fiera; Allestimento dello stand in fiera</t>
        </is>
      </c>
      <c r="M8" s="5" t="inlineStr">
        <is>
          <t xml:space="preserve">Identificato</t>
        </is>
      </c>
      <c r="N8" s="8">
        <f>WORKDAY(Piano!$J$3,80)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Merce in ritardo o ferma alla dogana</t>
        </is>
      </c>
      <c r="C9" s="6" t="inlineStr">
        <is>
          <t xml:space="preserve">Macchine e campionario arrivano dopo la finestra di scarico o restano in dogana: lo stand apre senza i prodotti.</t>
        </is>
      </c>
      <c r="D9" s="5" t="inlineStr">
        <is>
          <t xml:space="preserve">Logistica</t>
        </is>
      </c>
      <c r="E9" s="5"/>
      <c r="F9" s="7">
        <v>2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Trasferire</t>
        </is>
      </c>
      <c r="K9" s="6" t="inlineStr">
        <is>
          <t xml:space="preserve">Spedizioniere ufficiale della fiera con la finestra di scarico prenotata; documenti doganali controllati prima della partenza; assicurazione sulla merce.</t>
        </is>
      </c>
      <c r="L9" s="6" t="inlineStr">
        <is>
          <t xml:space="preserve">Spedizione della merce e dei materiali</t>
        </is>
      </c>
      <c r="M9" s="5" t="inlineStr">
        <is>
          <t xml:space="preserve">Identificato</t>
        </is>
      </c>
      <c r="N9" s="8">
        <f>WORKDAY(Piano!$J$3,100)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Contatti raccolti e mai ricontattati</t>
        </is>
      </c>
      <c r="C10" s="6" t="inlineStr">
        <is>
          <t xml:space="preserve">Dopo la fiera i commerciali tornano al lavoro di tutti i giorni: i contatti restano nel lettore dei badge e la fiera non produce offerte.</t>
        </is>
      </c>
      <c r="D10" s="5" t="inlineStr">
        <is>
          <t xml:space="preserve">Commerciale</t>
        </is>
      </c>
      <c r="E10" s="5"/>
      <c r="F10" s="7">
        <v>4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Contatti nel CRM entro tre giorni, ognuno con il suo commerciale e la prossima azione; avanzamento dei ricontatti controllato ogni settimana fino alla riunione di bilancio.</t>
        </is>
      </c>
      <c r="L10" s="6" t="inlineStr">
        <is>
          <t xml:space="preserve">Contatti della fiera nel CRM; Ricontatto dei contatti entro due settimane</t>
        </is>
      </c>
      <c r="M10" s="5" t="inlineStr">
        <is>
          <t xml:space="preserve">Identificato</t>
        </is>
      </c>
      <c r="N10" s="8">
        <f>WORKDAY(Piano!$J$3,120)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Costi oltre il budget</t>
        </is>
      </c>
      <c r="C11" s="6" t="inlineStr">
        <is>
          <t xml:space="preserve">Servizi ordinati tardi, varianti dell'allestimento e alberghi a prezzi di fiera fanno crescere il costo della partecipazione.</t>
        </is>
      </c>
      <c r="D11" s="5" t="inlineStr">
        <is>
          <t xml:space="preserve">Costi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Riserva del 10% nel budget; ogni variante dell'allestitore approvata per iscritto con il prezzo; alberghi bloccati il primo giorno.</t>
        </is>
      </c>
      <c r="L11" s="6" t="inlineStr">
        <is>
          <t xml:space="preserve">Budget della partecipazione; Scelta dell'allestitore e conferma d'ordine; Consuntivo dei costi della fiera</t>
        </is>
      </c>
      <c r="M11" s="5" t="inlineStr">
        <is>
          <t xml:space="preserve">Identificato</t>
        </is>
      </c>
      <c r="N11" s="8">
        <f>WORKDAY(Piano!$J$3,60)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Partecipazione a una fiera: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fiera da espositore: domanda e area, allestitore e stand, scadenze del manuale, inviti e appuntamenti, giornate allo stand e ricontatto dei visitatori.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HYPERLINK("https://keenhour.com/modelli/partecipazione-fiera","Il modello «Partecipazione a una fiera» nella galleria")</f>
      </c>
    </row>
    <row r="20">
      <c r="B20" s="29">
        <f>HYPERLINK("https://keenhour.com/modelli/partecipazione-fiera/usa","Usa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Partecipazione a una fiera</dc:title>
  <dc:creator>KeenHour</dc:creator>
  <dc:language>it-IT</dc:language>
</cp:coreProperties>
</file>