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</cols>
  <sheetData>
    <row r="1" ht="34" customHeight="1"/>
    <row r="2" ht="28" customHeight="1">
      <c r="A2" s="1" t="inlineStr">
        <is>
          <t xml:space="preserve">Rebranding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Rebranding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Ricerca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la direzione: perché cambiare adesso</t>
        </is>
      </c>
      <c r="C7" s="5" t="inlineStr">
        <is>
          <t xml:space="preserve">Ricerca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Inventario dei punti di contatto</t>
        </is>
      </c>
      <c r="C8" s="5" t="inlineStr">
        <is>
          <t xml:space="preserve">Ricerca</t>
        </is>
      </c>
      <c r="D8" s="8">
        <f>WORKDAY($J$3,2)</f>
      </c>
      <c r="E8" s="7">
        <v>7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Interviste alla direzione e a chi lavora con i clienti</t>
        </is>
      </c>
      <c r="C9" s="5" t="inlineStr">
        <is>
          <t xml:space="preserve">Ricerca</t>
        </is>
      </c>
      <c r="D9" s="8">
        <f>WORKDAY($J$3,2)</f>
      </c>
      <c r="E9" s="7">
        <v>6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Interviste a clienti, fornitori e partner</t>
        </is>
      </c>
      <c r="C10" s="5" t="inlineStr">
        <is>
          <t xml:space="preserve">Ricerca</t>
        </is>
      </c>
      <c r="D10" s="8">
        <f>WORKDAY($J$3,4)</f>
      </c>
      <c r="E10" s="7">
        <v>8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Mappa visiva dei concorrenti</t>
        </is>
      </c>
      <c r="C11" s="5" t="inlineStr">
        <is>
          <t xml:space="preserve">Ricerca</t>
        </is>
      </c>
      <c r="D11" s="8">
        <f>WORKDAY($J$3,3)</f>
      </c>
      <c r="E11" s="7">
        <v>4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Analisi dell'identità attuale: che cosa tenere</t>
        </is>
      </c>
      <c r="C12" s="5" t="inlineStr">
        <is>
          <t xml:space="preserve">Ricerca</t>
        </is>
      </c>
      <c r="D12" s="8">
        <f>WORKDAY($J$3,9)</f>
      </c>
      <c r="E12" s="7">
        <v>2</v>
      </c>
      <c r="F12" s="12">
        <f>IF(OR(D12="",E12=""),"",WORKDAY(D12,MAX(E12,1)-1))</f>
      </c>
      <c r="G12" s="7" t="inlineStr">
        <is>
          <t xml:space="preserve">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Sintesi della ricerca</t>
        </is>
      </c>
      <c r="C13" s="5" t="inlineStr">
        <is>
          <t xml:space="preserve">Ricerca</t>
        </is>
      </c>
      <c r="D13" s="8">
        <f>WORKDAY($J$3,12)</f>
      </c>
      <c r="E13" s="7">
        <v>2</v>
      </c>
      <c r="F13" s="12">
        <f>IF(OR(D13="",E13=""),"",WORKDAY(D13,MAX(E13,1)-1))</f>
      </c>
      <c r="G13" s="7" t="inlineStr">
        <is>
          <t xml:space="preserve">4, 5, 6, 7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Laboratorio di strategia con la direzione</t>
        </is>
      </c>
      <c r="C14" s="5" t="inlineStr">
        <is>
          <t xml:space="preserve">Strategia</t>
        </is>
      </c>
      <c r="D14" s="8">
        <f>WORKDAY($J$3,14)</f>
      </c>
      <c r="E14" s="7">
        <v>1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Piattaforma di marca: missione, valori, promessa, personalità</t>
        </is>
      </c>
      <c r="C15" s="5" t="inlineStr">
        <is>
          <t xml:space="preserve">Strategia</t>
        </is>
      </c>
      <c r="D15" s="8">
        <f>WORKDAY($J$3,15)</f>
      </c>
      <c r="E15" s="7">
        <v>4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Architettura di marca: un marchio solo o i marchi dei prodotti</t>
        </is>
      </c>
      <c r="C16" s="5" t="inlineStr">
        <is>
          <t xml:space="preserve">Strategia</t>
        </is>
      </c>
      <c r="D16" s="8">
        <f>WORKDAY($J$3,15)</f>
      </c>
      <c r="E16" s="7">
        <v>3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Tono di voce e messaggi chiave</t>
        </is>
      </c>
      <c r="C17" s="5" t="inlineStr">
        <is>
          <t xml:space="preserve">Strategia</t>
        </is>
      </c>
      <c r="D17" s="8">
        <f>WORKDAY($J$3,19)</f>
      </c>
      <c r="E17" s="7">
        <v>3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Brief creativo per il marchio</t>
        </is>
      </c>
      <c r="C18" s="5" t="inlineStr">
        <is>
          <t xml:space="preserve">Strategia</t>
        </is>
      </c>
      <c r="D18" s="8">
        <f>WORKDAY($J$3,19)</f>
      </c>
      <c r="E18" s="7">
        <v>2</v>
      </c>
      <c r="F18" s="12">
        <f>IF(OR(D18="",E18=""),"",WORKDAY(D18,MAX(E18,1)-1))</f>
      </c>
      <c r="G18" s="7" t="inlineStr">
        <is>
          <t xml:space="preserve">10, 11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Presentazione della strategia alla direzione</t>
        </is>
      </c>
      <c r="C19" s="5" t="inlineStr">
        <is>
          <t xml:space="preserve">Strategia</t>
        </is>
      </c>
      <c r="D19" s="8">
        <f>WORKDAY($J$3,22)</f>
      </c>
      <c r="E19" s="7">
        <v>1</v>
      </c>
      <c r="F19" s="12">
        <f>IF(OR(D19="",E19=""),"",WORKDAY(D19,MAX(E19,1)-1))</f>
      </c>
      <c r="G19" s="7" t="inlineStr">
        <is>
          <t xml:space="preserve">12, 13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La direzione approva la strategia</t>
        </is>
      </c>
      <c r="C20" s="5" t="inlineStr">
        <is>
          <t xml:space="preserve">Strategia</t>
        </is>
      </c>
      <c r="D20" s="8">
        <f>WORKDAY($J$3,23)</f>
      </c>
      <c r="E20" s="7">
        <v>2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Strategia di marca approvata</t>
        </is>
      </c>
      <c r="C21" s="5" t="inlineStr">
        <is>
          <t xml:space="preserve">Strategia</t>
        </is>
      </c>
      <c r="D21" s="8">
        <f>WORKDAY($J$3,24)</f>
      </c>
      <c r="E21" s="7">
        <v>0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Esplorazione: tre direzioni di marchio</t>
        </is>
      </c>
      <c r="C22" s="5" t="inlineStr">
        <is>
          <t xml:space="preserve">Concept</t>
        </is>
      </c>
      <c r="D22" s="8">
        <f>WORKDAY($J$3,25)</f>
      </c>
      <c r="E22" s="7">
        <v>8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Prove delle direzioni su applicazioni vere</t>
        </is>
      </c>
      <c r="C23" s="5" t="inlineStr">
        <is>
          <t xml:space="preserve">Concept</t>
        </is>
      </c>
      <c r="D23" s="8">
        <f>WORKDAY($J$3,33)</f>
      </c>
      <c r="E23" s="7">
        <v>2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Presentazione delle tre direzioni alla direzione</t>
        </is>
      </c>
      <c r="C24" s="5" t="inlineStr">
        <is>
          <t xml:space="preserve">Concept</t>
        </is>
      </c>
      <c r="D24" s="8">
        <f>WORKDAY($J$3,35)</f>
      </c>
      <c r="E24" s="7">
        <v>1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La direzione sceglie una direzione</t>
        </is>
      </c>
      <c r="C25" s="5" t="inlineStr">
        <is>
          <t xml:space="preserve">Concept</t>
        </is>
      </c>
      <c r="D25" s="8">
        <f>WORKDAY($J$3,36)</f>
      </c>
      <c r="E25" s="7">
        <v>2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Direzione del marchio scelta</t>
        </is>
      </c>
      <c r="C26" s="5" t="inlineStr">
        <is>
          <t xml:space="preserve">Concept</t>
        </is>
      </c>
      <c r="D26" s="8">
        <f>WORKDAY($J$3,37)</f>
      </c>
      <c r="E26" s="7">
        <v>0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Ricerca di anteriorità del marchio scelto</t>
        </is>
      </c>
      <c r="C27" s="5" t="inlineStr">
        <is>
          <t xml:space="preserve">Concept</t>
        </is>
      </c>
      <c r="D27" s="8">
        <f>WORKDAY($J$3,38)</f>
      </c>
      <c r="E27" s="7">
        <v>5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Affinamento del marchio: proporzioni, versioni, leggibilità in piccolo</t>
        </is>
      </c>
      <c r="C28" s="5" t="inlineStr">
        <is>
          <t xml:space="preserve">Concept</t>
        </is>
      </c>
      <c r="D28" s="8">
        <f>WORKDAY($J$3,38)</f>
      </c>
      <c r="E28" s="7">
        <v>7</v>
      </c>
      <c r="F28" s="12">
        <f>IF(OR(D28="",E28=""),"",WORKDAY(D28,MAX(E28,1)-1))</f>
      </c>
      <c r="G28" s="7" t="inlineStr">
        <is>
          <t xml:space="preserve">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La direzione approva il marchio definitivo</t>
        </is>
      </c>
      <c r="C29" s="5" t="inlineStr">
        <is>
          <t xml:space="preserve">Concept</t>
        </is>
      </c>
      <c r="D29" s="8">
        <f>WORKDAY($J$3,45)</f>
      </c>
      <c r="E29" s="7">
        <v>2</v>
      </c>
      <c r="F29" s="12">
        <f>IF(OR(D29="",E29=""),"",WORKDAY(D29,MAX(E29,1)-1))</f>
      </c>
      <c r="G29" s="7" t="inlineStr">
        <is>
          <t xml:space="preserve">23, 22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Marchio approvato</t>
        </is>
      </c>
      <c r="C30" s="5" t="inlineStr">
        <is>
          <t xml:space="preserve">Concept</t>
        </is>
      </c>
      <c r="D30" s="8">
        <f>WORKDAY($J$3,46)</f>
      </c>
      <c r="E30" s="7">
        <v>0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Sì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Palette dei colori con i valori per stampa e schermo</t>
        </is>
      </c>
      <c r="C31" s="5" t="inlineStr">
        <is>
          <t xml:space="preserve">Sistema d'identità</t>
        </is>
      </c>
      <c r="D31" s="8">
        <f>WORKDAY($J$3,47)</f>
      </c>
      <c r="E31" s="7">
        <v>3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Caratteri tipografici e licenze</t>
        </is>
      </c>
      <c r="C32" s="5" t="inlineStr">
        <is>
          <t xml:space="preserve">Sistema d'identità</t>
        </is>
      </c>
      <c r="D32" s="8">
        <f>WORKDAY($J$3,47)</f>
      </c>
      <c r="E32" s="7">
        <v>3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Il consulente del cliente deposita la domanda di marchio</t>
        </is>
      </c>
      <c r="C33" s="5" t="inlineStr">
        <is>
          <t xml:space="preserve">Sistema d'identità</t>
        </is>
      </c>
      <c r="D33" s="8">
        <f>WORKDAY($J$3,47)</f>
      </c>
      <c r="E33" s="7">
        <v>3</v>
      </c>
      <c r="F33" s="12">
        <f>IF(OR(D33="",E33=""),"",WORKDAY(D33,MAX(E33,1)-1))</f>
      </c>
      <c r="G33" s="7" t="inlineStr">
        <is>
          <t xml:space="preserve">25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Elementi grafici, stile fotografico e icone</t>
        </is>
      </c>
      <c r="C34" s="5" t="inlineStr">
        <is>
          <t xml:space="preserve">Sistema d'identità</t>
        </is>
      </c>
      <c r="D34" s="8">
        <f>WORKDAY($J$3,50)</f>
      </c>
      <c r="E34" s="7">
        <v>5</v>
      </c>
      <c r="F34" s="12">
        <f>IF(OR(D34="",E34=""),"",WORKDAY(D34,MAX(E34,1)-1))</f>
      </c>
      <c r="G34" s="7" t="inlineStr">
        <is>
          <t xml:space="preserve">26, 27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Regole d'uso: area di rispetto, dimensioni minime, usi vietati</t>
        </is>
      </c>
      <c r="C35" s="5" t="inlineStr">
        <is>
          <t xml:space="preserve">Sistema d'identità</t>
        </is>
      </c>
      <c r="D35" s="8">
        <f>WORKDAY($J$3,50)</f>
      </c>
      <c r="E35" s="7">
        <v>3</v>
      </c>
      <c r="F35" s="12">
        <f>IF(OR(D35="",E35=""),"",WORKDAY(D35,MAX(E35,1)-1))</f>
      </c>
      <c r="G35" s="7" t="inlineStr">
        <is>
          <t xml:space="preserve">26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Manuale dell'identità</t>
        </is>
      </c>
      <c r="C36" s="5" t="inlineStr">
        <is>
          <t xml:space="preserve">Sistema d'identità</t>
        </is>
      </c>
      <c r="D36" s="8">
        <f>WORKDAY($J$3,55)</f>
      </c>
      <c r="E36" s="7">
        <v>6</v>
      </c>
      <c r="F36" s="12">
        <f>IF(OR(D36="",E36=""),"",WORKDAY(D36,MAX(E36,1)-1))</f>
      </c>
      <c r="G36" s="7" t="inlineStr">
        <is>
          <t xml:space="preserve">29, 30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Pacchetto dei file del marchio</t>
        </is>
      </c>
      <c r="C37" s="5" t="inlineStr">
        <is>
          <t xml:space="preserve">Sistema d'identità</t>
        </is>
      </c>
      <c r="D37" s="8">
        <f>WORKDAY($J$3,55)</f>
      </c>
      <c r="E37" s="7">
        <v>3</v>
      </c>
      <c r="F37" s="12">
        <f>IF(OR(D37="",E37=""),"",WORKDAY(D37,MAX(E37,1)-1))</f>
      </c>
      <c r="G37" s="7" t="inlineStr">
        <is>
          <t xml:space="preserve">29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Cessione scritta dei diritti sul marchio e sugli elementi</t>
        </is>
      </c>
      <c r="C38" s="5" t="inlineStr">
        <is>
          <t xml:space="preserve">Sistema d'identità</t>
        </is>
      </c>
      <c r="D38" s="8">
        <f>WORKDAY($J$3,58)</f>
      </c>
      <c r="E38" s="7">
        <v>1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La direzione rilegge il manuale</t>
        </is>
      </c>
      <c r="C39" s="5" t="inlineStr">
        <is>
          <t xml:space="preserve">Sistema d'identità</t>
        </is>
      </c>
      <c r="D39" s="8">
        <f>WORKDAY($J$3,61)</f>
      </c>
      <c r="E39" s="7">
        <v>2</v>
      </c>
      <c r="F39" s="12">
        <f>IF(OR(D39="",E39=""),"",WORKDAY(D39,MAX(E39,1)-1))</f>
      </c>
      <c r="G39" s="7" t="inlineStr">
        <is>
          <t xml:space="preserve">31, 33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Sistema d'identità consegnato</t>
        </is>
      </c>
      <c r="C40" s="5" t="inlineStr">
        <is>
          <t xml:space="preserve">Sistema d'identità</t>
        </is>
      </c>
      <c r="D40" s="8">
        <f>WORKDAY($J$3,62)</f>
      </c>
      <c r="E40" s="7">
        <v>0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Sì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Applicazioni del nuovo marchio</t>
        </is>
      </c>
      <c r="C41" s="5" t="inlineStr">
        <is>
          <t xml:space="preserve">Applicazioni e lancio</t>
        </is>
      </c>
      <c r="D41" s="8">
        <f>WORKDAY($J$3,55)</f>
      </c>
      <c r="E41" s="7">
        <v>10</v>
      </c>
      <c r="F41" s="12">
        <f>IF(OR(D41="",E41=""),"",WORKDAY(D41,MAX(E41,1)-1))</f>
      </c>
      <c r="G41" s="7" t="inlineStr">
        <is>
          <t xml:space="preserve">29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   Biglietti da visita, carta intestata e firme delle email</t>
        </is>
      </c>
      <c r="C42" s="5" t="inlineStr">
        <is>
          <t xml:space="preserve">Applicazioni e lancio</t>
        </is>
      </c>
      <c r="D42" s="8">
        <f>WORKDAY($J$3,55)</f>
      </c>
      <c r="E42" s="7">
        <v>3</v>
      </c>
      <c r="F42" s="12">
        <f>IF(OR(D42="",E42=""),"",WORKDAY(D42,MAX(E42,1)-1))</f>
      </c>
      <c r="G42" s="7"/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   Modelli di presentazione, offerta e documenti</t>
        </is>
      </c>
      <c r="C43" s="5" t="inlineStr">
        <is>
          <t xml:space="preserve">Applicazioni e lancio</t>
        </is>
      </c>
      <c r="D43" s="8">
        <f>WORKDAY($J$3,56)</f>
      </c>
      <c r="E43" s="7">
        <v>5</v>
      </c>
      <c r="F43" s="12">
        <f>IF(OR(D43="",E43=""),"",WORKDAY(D43,MAX(E43,1)-1))</f>
      </c>
      <c r="G43" s="7"/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   Sito, profili social e icona del sito</t>
        </is>
      </c>
      <c r="C44" s="5" t="inlineStr">
        <is>
          <t xml:space="preserve">Applicazioni e lancio</t>
        </is>
      </c>
      <c r="D44" s="8">
        <f>WORKDAY($J$3,57)</f>
      </c>
      <c r="E44" s="7">
        <v>5</v>
      </c>
      <c r="F44" s="12">
        <f>IF(OR(D44="",E44=""),"",WORKDAY(D44,MAX(E44,1)-1))</f>
      </c>
      <c r="G44" s="7"/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   Insegne e segnaletica: progetto per i fornitori</t>
        </is>
      </c>
      <c r="C45" s="5" t="inlineStr">
        <is>
          <t xml:space="preserve">Applicazioni e lancio</t>
        </is>
      </c>
      <c r="D45" s="8">
        <f>WORKDAY($J$3,59)</f>
      </c>
      <c r="E45" s="7">
        <v>4</v>
      </c>
      <c r="F45" s="12">
        <f>IF(OR(D45="",E45=""),"",WORKDAY(D45,MAX(E45,1)-1))</f>
      </c>
      <c r="G45" s="7"/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   Mezzi e abbigliamento da lavoro</t>
        </is>
      </c>
      <c r="C46" s="5" t="inlineStr">
        <is>
          <t xml:space="preserve">Applicazioni e lancio</t>
        </is>
      </c>
      <c r="D46" s="8">
        <f>WORKDAY($J$3,62)</f>
      </c>
      <c r="E46" s="7">
        <v>3</v>
      </c>
      <c r="F46" s="12">
        <f>IF(OR(D46="",E46=""),"",WORKDAY(D46,MAX(E46,1)-1))</f>
      </c>
      <c r="G46" s="7"/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Piano della sostituzione: che cosa cambia, entro quando, con che costo</t>
        </is>
      </c>
      <c r="C47" s="5" t="inlineStr">
        <is>
          <t xml:space="preserve">Applicazioni e lancio</t>
        </is>
      </c>
      <c r="D47" s="8">
        <f>WORKDAY($J$3,58)</f>
      </c>
      <c r="E47" s="7">
        <v>3</v>
      </c>
      <c r="F47" s="12">
        <f>IF(OR(D47="",E47=""),"",WORKDAY(D47,MAX(E47,1)-1))</f>
      </c>
      <c r="G47" s="7" t="inlineStr">
        <is>
          <t xml:space="preserve">25, 3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Esecutivi e preventivi per stampa e insegne</t>
        </is>
      </c>
      <c r="C48" s="5" t="inlineStr">
        <is>
          <t xml:space="preserve">Applicazioni e lancio</t>
        </is>
      </c>
      <c r="D48" s="8">
        <f>WORKDAY($J$3,65)</f>
      </c>
      <c r="E48" s="7">
        <v>3</v>
      </c>
      <c r="F48" s="12">
        <f>IF(OR(D48="",E48=""),"",WORKDAY(D48,MAX(E48,1)-1))</f>
      </c>
      <c r="G48" s="7" t="inlineStr">
        <is>
          <t xml:space="preserve">36, 42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Presentazione del nuovo marchio a chi lavora in azienda</t>
        </is>
      </c>
      <c r="C49" s="5" t="inlineStr">
        <is>
          <t xml:space="preserve">Applicazioni e lancio</t>
        </is>
      </c>
      <c r="D49" s="8">
        <f>WORKDAY($J$3,65)</f>
      </c>
      <c r="E49" s="7">
        <v>1</v>
      </c>
      <c r="F49" s="12">
        <f>IF(OR(D49="",E49=""),"",WORKDAY(D49,MAX(E49,1)-1))</f>
      </c>
      <c r="G49" s="7" t="inlineStr">
        <is>
          <t xml:space="preserve">35, 36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Annuncio a clienti, fornitori e stampa</t>
        </is>
      </c>
      <c r="C50" s="5" t="inlineStr">
        <is>
          <t xml:space="preserve">Applicazioni e lancio</t>
        </is>
      </c>
      <c r="D50" s="8">
        <f>WORKDAY($J$3,66)</f>
      </c>
      <c r="E50" s="7">
        <v>3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Nuova identità presentata</t>
        </is>
      </c>
      <c r="C51" s="5" t="inlineStr">
        <is>
          <t xml:space="preserve">Applicazioni e lancio</t>
        </is>
      </c>
      <c r="D51" s="8">
        <f>WORKDAY($J$3,68)</f>
      </c>
      <c r="E51" s="7">
        <v>0</v>
      </c>
      <c r="F51" s="12">
        <f>IF(OR(D51="",E51=""),"",WORKDAY(D51,MAX(E51,1)-1))</f>
      </c>
      <c r="G51" s="7" t="inlineStr">
        <is>
          <t xml:space="preserve">45, 43</t>
        </is>
      </c>
      <c r="H51" s="7" t="inlineStr">
        <is>
          <t xml:space="preserve">Sì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6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</mergeCells>
  <conditionalFormatting sqref="L6:DL105">
    <cfRule type="expression" dxfId="6" priority="1" stopIfTrue="1">
      <formula>AND($H6="Sì",L$5=$F6)</formula>
    </cfRule>
  </conditionalFormatting>
  <conditionalFormatting sqref="L6:DL105">
    <cfRule type="expression" dxfId="7" priority="2" stopIfTrue="1">
      <formula>AND(AND($F6&lt;&gt;"",L$5&gt;=$D6,L$5&lt;=$F6),$F6&lt;TODAY(),N($I6)&lt;1)</formula>
    </cfRule>
  </conditionalFormatting>
  <conditionalFormatting sqref="L6:DL105">
    <cfRule type="expression" dxfId="8" priority="3" stopIfTrue="1">
      <formula>AND(AND($F6&lt;&gt;"",L$5&gt;=$D6,L$5&lt;=$F6),L$5&lt;$D6+($F6-$D6+1)*N($I6))</formula>
    </cfRule>
  </conditionalFormatting>
  <conditionalFormatting sqref="L6:DL105">
    <cfRule type="expression" dxfId="9" priority="4" stopIfTrue="1">
      <formula>AND($F6&lt;&gt;"",L$5&gt;=$D6,L$5&lt;=$F6)</formula>
    </cfRule>
  </conditionalFormatting>
  <conditionalFormatting sqref="L6:DL105">
    <cfRule type="expression" dxfId="10" priority="5" stopIfTrue="1">
      <formula>L$5=TODAY()</formula>
    </cfRule>
  </conditionalFormatting>
  <conditionalFormatting sqref="L6:DL105">
    <cfRule type="expression" dxfId="12" priority="6" stopIfTrue="1">
      <formula>WEEKDAY(L$5,2)&gt;5</formula>
    </cfRule>
  </conditionalFormatting>
  <conditionalFormatting sqref="L5:DL5">
    <cfRule type="expression" dxfId="11" priority="7" stopIfTrue="1">
      <formula>L5=TODAY()</formula>
    </cfRule>
  </conditionalFormatting>
  <conditionalFormatting sqref="L5:DL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Rebranding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Il marchio si sceglie per gusto personale</t>
        </is>
      </c>
      <c r="C6" s="6" t="inlineStr">
        <is>
          <t xml:space="preserve">Ogni decisore porta le sue preferenze e la scelta si allontana dalla strategia: il risultato è un compromesso che non convince nessuno.</t>
        </is>
      </c>
      <c r="D6" s="5" t="inlineStr">
        <is>
          <t xml:space="preserve">Cliente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Decisori scritti all'avvio; ogni direzione presentata con il punto della piattaforma di marca che interpreta; scelta discussa sui criteri del brief creativo.</t>
        </is>
      </c>
      <c r="L6" s="6" t="inlineStr">
        <is>
          <t xml:space="preserve">Presentazione delle tre direzioni alla direzione; La direzione approva il marchio definitivo</t>
        </is>
      </c>
      <c r="M6" s="5" t="inlineStr">
        <is>
          <t xml:space="preserve">Identificato</t>
        </is>
      </c>
      <c r="N6" s="8">
        <f>WORKDAY(Piano!$J$3,30)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Un marchio simile è già registrato</t>
        </is>
      </c>
      <c r="C7" s="6" t="inlineStr">
        <is>
          <t xml:space="preserve">La ricerca di anteriorità o un'opposizione dopo il deposito trovano un segno troppo vicino nelle stesse classi: il marchio va cambiato.</t>
        </is>
      </c>
      <c r="D7" s="5" t="inlineStr">
        <is>
          <t xml:space="preserve">Legale</t>
        </is>
      </c>
      <c r="E7" s="5"/>
      <c r="F7" s="7">
        <v>2</v>
      </c>
      <c r="G7" s="7">
        <v>5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Evitare</t>
        </is>
      </c>
      <c r="K7" s="6" t="inlineStr">
        <is>
          <t xml:space="preserve">Ricerca di anteriorità prima dell'affinamento; una seconda direzione tenuta in riserva fino all'esito; deposito subito dopo l'approvazione.</t>
        </is>
      </c>
      <c r="L7" s="6" t="inlineStr">
        <is>
          <t xml:space="preserve">Ricerca di anteriorità del marchio scelto; Il consulente del cliente deposita la domanda di marchio</t>
        </is>
      </c>
      <c r="M7" s="5" t="inlineStr">
        <is>
          <t xml:space="preserve">Identificato</t>
        </is>
      </c>
      <c r="N7" s="8">
        <f>WORKDAY(Piano!$J$3,40)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La strategia si riapre davanti ai disegni</t>
        </is>
      </c>
      <c r="C8" s="6" t="inlineStr">
        <is>
          <t xml:space="preserve">Vedendo le direzioni la direzione cambia idea su valori o pubblico: il concept riparte da capo.</t>
        </is>
      </c>
      <c r="D8" s="5" t="inlineStr">
        <is>
          <t xml:space="preserve">Cliente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Strategia approvata per iscritto prima del concept; un ripensamento dopo è una variante, con i suoi tempi e il suo costo.</t>
        </is>
      </c>
      <c r="L8" s="6" t="inlineStr">
        <is>
          <t xml:space="preserve">La direzione approva la strategia; Esplorazione: tre direzioni di marchio</t>
        </is>
      </c>
      <c r="M8" s="5" t="inlineStr">
        <is>
          <t xml:space="preserve">Identificato</t>
        </is>
      </c>
      <c r="N8" s="8">
        <f>WORKDAY(Piano!$J$3,28)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Costi della sostituzione sottovalutati</t>
        </is>
      </c>
      <c r="C9" s="6" t="inlineStr">
        <is>
          <t xml:space="preserve">Insegne, mezzi, stampati e confezioni costano più dell'identità stessa: la sostituzione si ferma a metà e convivono due marchi.</t>
        </is>
      </c>
      <c r="D9" s="5" t="inlineStr">
        <is>
          <t xml:space="preserve">Costi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Inventario completo all'inizio; piano della sostituzione con tempi e costi presentato insieme al manuale; scorte esaurite prima di ristampare.</t>
        </is>
      </c>
      <c r="L9" s="6" t="inlineStr">
        <is>
          <t xml:space="preserve">Inventario dei punti di contatto; Piano della sostituzione: che cosa cambia, entro quando, con che costo</t>
        </is>
      </c>
      <c r="M9" s="5" t="inlineStr">
        <is>
          <t xml:space="preserve">Identificato</t>
        </is>
      </c>
      <c r="N9" s="8">
        <f>WORKDAY(Piano!$J$3,58)</f>
      </c>
      <c r="O9" s="11">
        <f>IF(AND(B9&lt;&gt;"",ISNUMBER(N9),M9&lt;&gt;"Chiuso",M9&lt;&gt;"Occorso",N9&lt;TODAY()),"Scaduta","")</f>
      </c>
    </row>
    <row r="10" ht="90" customHeight="1">
      <c r="A10" s="13">
        <f>IF(B10="","","R-"&amp;(ROW()-5))</f>
      </c>
      <c r="B10" s="6" t="inlineStr">
        <is>
          <t xml:space="preserve">Chi lavora in azienda non adotta il marchio nuovo</t>
        </is>
      </c>
      <c r="C10" s="6" t="inlineStr">
        <is>
          <t xml:space="preserve">Documenti vecchi copiati e incollati, loghi presi dal sito: dopo sei mesi circolano tre versioni.</t>
        </is>
      </c>
      <c r="D10" s="5" t="inlineStr">
        <is>
          <t xml:space="preserve">Persone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Interviste interne nella ricerca; modelli dei documenti pronti all'uso; presentazione interna prima dell'annuncio; file del marchio in un posto solo.</t>
        </is>
      </c>
      <c r="L10" s="6" t="inlineStr">
        <is>
          <t xml:space="preserve">Interviste alla direzione e a chi lavora con i clienti; Modelli di presentazione, offerta e documenti; Presentazione del nuovo marchio a chi lavora in azienda</t>
        </is>
      </c>
      <c r="M10" s="5" t="inlineStr">
        <is>
          <t xml:space="preserve">Identificato</t>
        </is>
      </c>
      <c r="N10" s="8">
        <f>WORKDAY(Piano!$J$3,60)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Licenze dei caratteri insufficienti</t>
        </is>
      </c>
      <c r="C11" s="6" t="inlineStr">
        <is>
          <t xml:space="preserve">Il carattere scelto si usa sul sito o su più computer di quelli coperti dalla licenza.</t>
        </is>
      </c>
      <c r="D11" s="5" t="inlineStr">
        <is>
          <t xml:space="preserve">Legale</t>
        </is>
      </c>
      <c r="E11" s="5"/>
      <c r="F11" s="7">
        <v>3</v>
      </c>
      <c r="G11" s="7">
        <v>2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Licenze calcolate su computer, sito e app prima della scelta; un carattere di sistema di riserva per i documenti d'ufficio.</t>
        </is>
      </c>
      <c r="L11" s="6" t="inlineStr">
        <is>
          <t xml:space="preserve">Caratteri tipografici e licenze</t>
        </is>
      </c>
      <c r="M11" s="5" t="inlineStr">
        <is>
          <t xml:space="preserve">Identificato</t>
        </is>
      </c>
      <c r="N11" s="8">
        <f>WORKDAY(Piano!$J$3,48)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I clienti non riconoscono più l'azienda</t>
        </is>
      </c>
      <c r="C12" s="6" t="inlineStr">
        <is>
          <t xml:space="preserve">Un cambio troppo brusco fa perdere il legame con un marchio che i clienti conoscevano da anni.</t>
        </is>
      </c>
      <c r="D12" s="5" t="inlineStr">
        <is>
          <t xml:space="preserve">Mercato</t>
        </is>
      </c>
      <c r="E12" s="5"/>
      <c r="F12" s="7">
        <v>2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Elementi di continuità decisi nell'analisi dell'identità attuale; annuncio che spiega il cambiamento; per un periodo il nome resta accanto al simbolo nuovo.</t>
        </is>
      </c>
      <c r="L12" s="6" t="inlineStr">
        <is>
          <t xml:space="preserve">Analisi dell'identità attuale: che cosa tenere; Annuncio a clienti, fornitori e stampa</t>
        </is>
      </c>
      <c r="M12" s="5" t="inlineStr">
        <is>
          <t xml:space="preserve">Identificato</t>
        </is>
      </c>
      <c r="N12" s="8">
        <f>WORKDAY(Piano!$J$3,62)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Rebranding: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Marchio e identità visiva rifatti: interviste, piattaforma di marca, tre direzioni, ricerca di anteriorità, manuale, applicazioni e lancio.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HYPERLINK("https://keenhour.com/modelli/rebranding","Il modello «Rebranding» nella galleria")</f>
      </c>
    </row>
    <row r="20">
      <c r="B20" s="29">
        <f>HYPERLINK("https://keenhour.com/modelli/rebranding/usa","Usa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Rebranding</dc:title>
  <dc:creator>KeenHour</dc:creator>
  <dc:language>it-IT</dc:language>
</cp:coreProperties>
</file>