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Recupero di un progetto in ritardo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Recupero del progetto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Incarico di recupero firmato</t>
        </is>
      </c>
      <c r="C6" s="5" t="inlineStr">
        <is>
          <t xml:space="preserve">Ingaggio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Colloquio con lo sponsor: che cosa è successo e che cosa si aspetta</t>
        </is>
      </c>
      <c r="C7" s="5" t="inlineStr">
        <is>
          <t xml:space="preserve">Ingaggio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Incontro con il project manager del progetto</t>
        </is>
      </c>
      <c r="C8" s="5" t="inlineStr">
        <is>
          <t xml:space="preserve">Ingaggio</t>
        </is>
      </c>
      <c r="D8" s="8">
        <f>WORKDAY($J$3,2)</f>
      </c>
      <c r="E8" s="7">
        <v>1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Mandato dell'intervento</t>
        </is>
      </c>
      <c r="C9" s="5" t="inlineStr">
        <is>
          <t xml:space="preserve">Ingaggio</t>
        </is>
      </c>
      <c r="D9" s="8">
        <f>WORKDAY($J$3,2)</f>
      </c>
      <c r="E9" s="7">
        <v>2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Mandato dell'intervento firmato dallo sponsor</t>
        </is>
      </c>
      <c r="C10" s="5" t="inlineStr">
        <is>
          <t xml:space="preserve">Ingaggio</t>
        </is>
      </c>
      <c r="D10" s="8">
        <f>WORKDAY($J$3,4)</f>
      </c>
      <c r="E10" s="7">
        <v>0</v>
      </c>
      <c r="F10" s="12">
        <f>IF(OR(D10="",E10=""),"",WORKDAY(D10,MAX(E10,1)-1))</f>
      </c>
      <c r="G10" s="7" t="inlineStr">
        <is>
          <t xml:space="preserve">4, 3</t>
        </is>
      </c>
      <c r="H10" s="7" t="inlineStr">
        <is>
          <t xml:space="preserve">Sì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Annuncio dell'intervento al team</t>
        </is>
      </c>
      <c r="C11" s="5" t="inlineStr">
        <is>
          <t xml:space="preserve">Ingaggio</t>
        </is>
      </c>
      <c r="D11" s="8">
        <f>WORKDAY($J$3,5)</f>
      </c>
      <c r="E11" s="7">
        <v>1</v>
      </c>
      <c r="F11" s="12">
        <f>IF(OR(D11="",E11=""),"",WORKDAY(D11,MAX(E11,1)-1))</f>
      </c>
      <c r="G11" s="7" t="inlineStr">
        <is>
          <t xml:space="preserve">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Misure immediate di stabilizzazione</t>
        </is>
      </c>
      <c r="C12" s="5" t="inlineStr">
        <is>
          <t xml:space="preserve">Ingaggio</t>
        </is>
      </c>
      <c r="D12" s="8">
        <f>WORKDAY($J$3,5)</f>
      </c>
      <c r="E12" s="7">
        <v>1</v>
      </c>
      <c r="F12" s="12">
        <f>IF(OR(D12="",E12=""),"",WORKDAY(D12,MAX(E12,1)-1))</f>
      </c>
      <c r="G12" s="7" t="inlineStr">
        <is>
          <t xml:space="preserve">5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Contratto, piano, varianti e status report</t>
        </is>
      </c>
      <c r="C13" s="5" t="inlineStr">
        <is>
          <t xml:space="preserve">Raccolta</t>
        </is>
      </c>
      <c r="D13" s="8">
        <f>WORKDAY($J$3,5)</f>
      </c>
      <c r="E13" s="7">
        <v>2</v>
      </c>
      <c r="F13" s="12">
        <f>IF(OR(D13="",E13=""),"",WORKDAY(D13,MAX(E13,1)-1))</f>
      </c>
      <c r="G13" s="7" t="inlineStr">
        <is>
          <t xml:space="preserve">5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Interviste individuali</t>
        </is>
      </c>
      <c r="C14" s="5" t="inlineStr">
        <is>
          <t xml:space="preserve">Raccolta</t>
        </is>
      </c>
      <c r="D14" s="8">
        <f>WORKDAY($J$3,5)</f>
      </c>
      <c r="E14" s="7">
        <v>5</v>
      </c>
      <c r="F14" s="12">
        <f>IF(OR(D14="",E14=""),"",WORKDAY(D14,MAX(E14,1)-1))</f>
      </c>
      <c r="G14" s="7" t="inlineStr">
        <is>
          <t xml:space="preserve">5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   Project manager e capi delle aree</t>
        </is>
      </c>
      <c r="C15" s="5" t="inlineStr">
        <is>
          <t xml:space="preserve">Raccolta</t>
        </is>
      </c>
      <c r="D15" s="8">
        <f>WORKDAY($J$3,5)</f>
      </c>
      <c r="E15" s="7">
        <v>2</v>
      </c>
      <c r="F15" s="12">
        <f>IF(OR(D15="",E15=""),"",WORKDAY(D15,MAX(E15,1)-1))</f>
      </c>
      <c r="G15" s="7"/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   Persone del team</t>
        </is>
      </c>
      <c r="C16" s="5" t="inlineStr">
        <is>
          <t xml:space="preserve">Raccolta</t>
        </is>
      </c>
      <c r="D16" s="8">
        <f>WORKDAY($J$3,6)</f>
      </c>
      <c r="E16" s="7">
        <v>3</v>
      </c>
      <c r="F16" s="12">
        <f>IF(OR(D16="",E16=""),"",WORKDAY(D16,MAX(E16,1)-1))</f>
      </c>
      <c r="G16" s="7"/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   Fornitori principali</t>
        </is>
      </c>
      <c r="C17" s="5" t="inlineStr">
        <is>
          <t xml:space="preserve">Raccolta</t>
        </is>
      </c>
      <c r="D17" s="8">
        <f>WORKDAY($J$3,7)</f>
      </c>
      <c r="E17" s="7">
        <v>2</v>
      </c>
      <c r="F17" s="12">
        <f>IF(OR(D17="",E17=""),"",WORKDAY(D17,MAX(E17,1)-1))</f>
      </c>
      <c r="G17" s="7"/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   Referenti del cliente</t>
        </is>
      </c>
      <c r="C18" s="5" t="inlineStr">
        <is>
          <t xml:space="preserve">Raccolta</t>
        </is>
      </c>
      <c r="D18" s="8">
        <f>WORKDAY($J$3,8)</f>
      </c>
      <c r="E18" s="7">
        <v>2</v>
      </c>
      <c r="F18" s="12">
        <f>IF(OR(D18="",E18=""),"",WORKDAY(D18,MAX(E18,1)-1))</f>
      </c>
      <c r="G18" s="7"/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Verifica dello stato reale delle consegne</t>
        </is>
      </c>
      <c r="C19" s="5" t="inlineStr">
        <is>
          <t xml:space="preserve">Raccolta</t>
        </is>
      </c>
      <c r="D19" s="8">
        <f>WORKDAY($J$3,6)</f>
      </c>
      <c r="E19" s="7">
        <v>4</v>
      </c>
      <c r="F19" s="12">
        <f>IF(OR(D19="",E19=""),"",WORKDAY(D19,MAX(E19,1)-1))</f>
      </c>
      <c r="G19" s="7" t="inlineStr">
        <is>
          <t xml:space="preserve">5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Avanzamento, ore e costi a oggi</t>
        </is>
      </c>
      <c r="C20" s="5" t="inlineStr">
        <is>
          <t xml:space="preserve">Raccolta</t>
        </is>
      </c>
      <c r="D20" s="8">
        <f>WORKDAY($J$3,6)</f>
      </c>
      <c r="E20" s="7">
        <v>3</v>
      </c>
      <c r="F20" s="12">
        <f>IF(OR(D20="",E20=""),"",WORKDAY(D20,MAX(E20,1)-1))</f>
      </c>
      <c r="G20" s="7" t="inlineStr">
        <is>
          <t xml:space="preserve">5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Stima a finire dal basso con chi fa il lavoro</t>
        </is>
      </c>
      <c r="C21" s="5" t="inlineStr">
        <is>
          <t xml:space="preserve">Raccolta</t>
        </is>
      </c>
      <c r="D21" s="8">
        <f>WORKDAY($J$3,10)</f>
      </c>
      <c r="E21" s="7">
        <v>2</v>
      </c>
      <c r="F21" s="12">
        <f>IF(OR(D21="",E21=""),"",WORKDAY(D21,MAX(E21,1)-1))</f>
      </c>
      <c r="G21" s="7" t="inlineStr">
        <is>
          <t xml:space="preserve">14, 15, 9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Cause del ritardo</t>
        </is>
      </c>
      <c r="C22" s="5" t="inlineStr">
        <is>
          <t xml:space="preserve">Diagnosi</t>
        </is>
      </c>
      <c r="D22" s="8">
        <f>WORKDAY($J$3,12)</f>
      </c>
      <c r="E22" s="7">
        <v>3</v>
      </c>
      <c r="F22" s="12">
        <f>IF(OR(D22="",E22=""),"",WORKDAY(D22,MAX(E22,1)-1))</f>
      </c>
      <c r="G22" s="7" t="inlineStr">
        <is>
          <t xml:space="preserve">16, 8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   Ambito e varianti</t>
        </is>
      </c>
      <c r="C23" s="5" t="inlineStr">
        <is>
          <t xml:space="preserve">Diagnosi</t>
        </is>
      </c>
      <c r="D23" s="8">
        <f>WORKDAY($J$3,12)</f>
      </c>
      <c r="E23" s="7">
        <v>1</v>
      </c>
      <c r="F23" s="12">
        <f>IF(OR(D23="",E23=""),"",WORKDAY(D23,MAX(E23,1)-1))</f>
      </c>
      <c r="G23" s="7"/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   Stime e pianificazione</t>
        </is>
      </c>
      <c r="C24" s="5" t="inlineStr">
        <is>
          <t xml:space="preserve">Diagnosi</t>
        </is>
      </c>
      <c r="D24" s="8">
        <f>WORKDAY($J$3,12)</f>
      </c>
      <c r="E24" s="7">
        <v>2</v>
      </c>
      <c r="F24" s="12">
        <f>IF(OR(D24="",E24=""),"",WORKDAY(D24,MAX(E24,1)-1))</f>
      </c>
      <c r="G24" s="7"/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   Persone, ruoli e competenze</t>
        </is>
      </c>
      <c r="C25" s="5" t="inlineStr">
        <is>
          <t xml:space="preserve">Diagnosi</t>
        </is>
      </c>
      <c r="D25" s="8">
        <f>WORKDAY($J$3,13)</f>
      </c>
      <c r="E25" s="7">
        <v>1</v>
      </c>
      <c r="F25" s="12">
        <f>IF(OR(D25="",E25=""),"",WORKDAY(D25,MAX(E25,1)-1))</f>
      </c>
      <c r="G25" s="7"/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   Fornitori e dipendenze esterne</t>
        </is>
      </c>
      <c r="C26" s="5" t="inlineStr">
        <is>
          <t xml:space="preserve">Diagnosi</t>
        </is>
      </c>
      <c r="D26" s="8">
        <f>WORKDAY($J$3,13)</f>
      </c>
      <c r="E26" s="7">
        <v>2</v>
      </c>
      <c r="F26" s="12">
        <f>IF(OR(D26="",E26=""),"",WORKDAY(D26,MAX(E26,1)-1))</f>
      </c>
      <c r="G26" s="7"/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   Cliente e tempi delle sue decisioni</t>
        </is>
      </c>
      <c r="C27" s="5" t="inlineStr">
        <is>
          <t xml:space="preserve">Diagnosi</t>
        </is>
      </c>
      <c r="D27" s="8">
        <f>WORKDAY($J$3,14)</f>
      </c>
      <c r="E27" s="7">
        <v>1</v>
      </c>
      <c r="F27" s="12">
        <f>IF(OR(D27="",E27=""),"",WORKDAY(D27,MAX(E27,1)-1))</f>
      </c>
      <c r="G27" s="7"/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   Governo del progetto: riunioni, report, escalation</t>
        </is>
      </c>
      <c r="C28" s="5" t="inlineStr">
        <is>
          <t xml:space="preserve">Diagnosi</t>
        </is>
      </c>
      <c r="D28" s="8">
        <f>WORKDAY($J$3,14)</f>
      </c>
      <c r="E28" s="7">
        <v>1</v>
      </c>
      <c r="F28" s="12">
        <f>IF(OR(D28="",E28=""),"",WORKDAY(D28,MAX(E28,1)-1))</f>
      </c>
      <c r="G28" s="7"/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Divario fra stato dichiarato e stato reale</t>
        </is>
      </c>
      <c r="C29" s="5" t="inlineStr">
        <is>
          <t xml:space="preserve">Diagnosi</t>
        </is>
      </c>
      <c r="D29" s="8">
        <f>WORKDAY($J$3,12)</f>
      </c>
      <c r="E29" s="7">
        <v>2</v>
      </c>
      <c r="F29" s="12">
        <f>IF(OR(D29="",E29=""),"",WORKDAY(D29,MAX(E29,1)-1))</f>
      </c>
      <c r="G29" s="7" t="inlineStr">
        <is>
          <t xml:space="preserve">14, 8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Recuperabilità e scenari</t>
        </is>
      </c>
      <c r="C30" s="5" t="inlineStr">
        <is>
          <t xml:space="preserve">Diagnosi</t>
        </is>
      </c>
      <c r="D30" s="8">
        <f>WORKDAY($J$3,15)</f>
      </c>
      <c r="E30" s="7">
        <v>2</v>
      </c>
      <c r="F30" s="12">
        <f>IF(OR(D30="",E30=""),"",WORKDAY(D30,MAX(E30,1)-1))</f>
      </c>
      <c r="G30" s="7" t="inlineStr">
        <is>
          <t xml:space="preserve">17, 24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Rapporto di diagnosi</t>
        </is>
      </c>
      <c r="C31" s="5" t="inlineStr">
        <is>
          <t xml:space="preserve">Diagnosi</t>
        </is>
      </c>
      <c r="D31" s="8">
        <f>WORKDAY($J$3,17)</f>
      </c>
      <c r="E31" s="7">
        <v>1</v>
      </c>
      <c r="F31" s="12">
        <f>IF(OR(D31="",E31=""),"",WORKDAY(D31,MAX(E31,1)-1))</f>
      </c>
      <c r="G31" s="7" t="inlineStr">
        <is>
          <t xml:space="preserve">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Diagnosi e scenari presentati allo sponsor</t>
        </is>
      </c>
      <c r="C32" s="5" t="inlineStr">
        <is>
          <t xml:space="preserve">Diagnosi</t>
        </is>
      </c>
      <c r="D32" s="8">
        <f>WORKDAY($J$3,18)</f>
      </c>
      <c r="E32" s="7">
        <v>1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Scenario di recupero scelto dallo sponsor</t>
        </is>
      </c>
      <c r="C33" s="5" t="inlineStr">
        <is>
          <t xml:space="preserve">Diagnosi</t>
        </is>
      </c>
      <c r="D33" s="8">
        <f>WORKDAY($J$3,18)</f>
      </c>
      <c r="E33" s="7">
        <v>0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Sì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Ambito residuo in ordine di priorità</t>
        </is>
      </c>
      <c r="C34" s="5" t="inlineStr">
        <is>
          <t xml:space="preserve">Piano di recupero</t>
        </is>
      </c>
      <c r="D34" s="8">
        <f>WORKDAY($J$3,19)</f>
      </c>
      <c r="E34" s="7">
        <v>1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Team: rinforzi, ruoli e sostituzioni</t>
        </is>
      </c>
      <c r="C35" s="5" t="inlineStr">
        <is>
          <t xml:space="preserve">Piano di recupero</t>
        </is>
      </c>
      <c r="D35" s="8">
        <f>WORKDAY($J$3,19)</f>
      </c>
      <c r="E35" s="7">
        <v>2</v>
      </c>
      <c r="F35" s="12">
        <f>IF(OR(D35="",E35=""),"",WORKDAY(D35,MAX(E35,1)-1))</f>
      </c>
      <c r="G35" s="7" t="inlineStr">
        <is>
          <t xml:space="preserve">28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Regole di governo del recupero</t>
        </is>
      </c>
      <c r="C36" s="5" t="inlineStr">
        <is>
          <t xml:space="preserve">Piano di recupero</t>
        </is>
      </c>
      <c r="D36" s="8">
        <f>WORKDAY($J$3,19)</f>
      </c>
      <c r="E36" s="7">
        <v>2</v>
      </c>
      <c r="F36" s="12">
        <f>IF(OR(D36="",E36=""),"",WORKDAY(D36,MAX(E36,1)-1))</f>
      </c>
      <c r="G36" s="7" t="inlineStr">
        <is>
          <t xml:space="preserve">28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Programma del residuo con percorso critico e riserva</t>
        </is>
      </c>
      <c r="C37" s="5" t="inlineStr">
        <is>
          <t xml:space="preserve">Piano di recupero</t>
        </is>
      </c>
      <c r="D37" s="8">
        <f>WORKDAY($J$3,20)</f>
      </c>
      <c r="E37" s="7">
        <v>2</v>
      </c>
      <c r="F37" s="12">
        <f>IF(OR(D37="",E37=""),"",WORKDAY(D37,MAX(E37,1)-1))</f>
      </c>
      <c r="G37" s="7" t="inlineStr">
        <is>
          <t xml:space="preserve">29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Registro dei rischi del recupero</t>
        </is>
      </c>
      <c r="C38" s="5" t="inlineStr">
        <is>
          <t xml:space="preserve">Piano di recupero</t>
        </is>
      </c>
      <c r="D38" s="8">
        <f>WORKDAY($J$3,20)</f>
      </c>
      <c r="E38" s="7">
        <v>2</v>
      </c>
      <c r="F38" s="12">
        <f>IF(OR(D38="",E38=""),"",WORKDAY(D38,MAX(E38,1)-1))</f>
      </c>
      <c r="G38" s="7" t="inlineStr">
        <is>
          <t xml:space="preserve">29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Accordo con il cliente su date e ambito</t>
        </is>
      </c>
      <c r="C39" s="5" t="inlineStr">
        <is>
          <t xml:space="preserve">Piano di recupero</t>
        </is>
      </c>
      <c r="D39" s="8">
        <f>WORKDAY($J$3,22)</f>
      </c>
      <c r="E39" s="7">
        <v>2</v>
      </c>
      <c r="F39" s="12">
        <f>IF(OR(D39="",E39=""),"",WORKDAY(D39,MAX(E39,1)-1))</f>
      </c>
      <c r="G39" s="7" t="inlineStr">
        <is>
          <t xml:space="preserve">32, 33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Piano di recupero approvato da sponsor e cliente</t>
        </is>
      </c>
      <c r="C40" s="5" t="inlineStr">
        <is>
          <t xml:space="preserve">Piano di recupero</t>
        </is>
      </c>
      <c r="D40" s="8">
        <f>WORKDAY($J$3,23)</f>
      </c>
      <c r="E40" s="7">
        <v>0</v>
      </c>
      <c r="F40" s="12">
        <f>IF(OR(D40="",E40=""),"",WORKDAY(D40,MAX(E40,1)-1))</f>
      </c>
      <c r="G40" s="7" t="inlineStr">
        <is>
          <t xml:space="preserve">34, 30, 31</t>
        </is>
      </c>
      <c r="H40" s="7" t="inlineStr">
        <is>
          <t xml:space="preserve">Sì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Nuova baseline del recupero</t>
        </is>
      </c>
      <c r="C41" s="5" t="inlineStr">
        <is>
          <t xml:space="preserve">Avvio del recupero</t>
        </is>
      </c>
      <c r="D41" s="8">
        <f>WORKDAY($J$3,24)</f>
      </c>
      <c r="E41" s="7">
        <v>1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Riunione di riavvio con il team</t>
        </is>
      </c>
      <c r="C42" s="5" t="inlineStr">
        <is>
          <t xml:space="preserve">Avvio del recupero</t>
        </is>
      </c>
      <c r="D42" s="8">
        <f>WORKDAY($J$3,24)</f>
      </c>
      <c r="E42" s="7">
        <v>1</v>
      </c>
      <c r="F42" s="12">
        <f>IF(OR(D42="",E42=""),"",WORKDAY(D42,MAX(E42,1)-1))</f>
      </c>
      <c r="G42" s="7" t="inlineStr">
        <is>
          <t xml:space="preserve">35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Indicatori del recupero e loro soglie</t>
        </is>
      </c>
      <c r="C43" s="5" t="inlineStr">
        <is>
          <t xml:space="preserve">Avvio del recupero</t>
        </is>
      </c>
      <c r="D43" s="8">
        <f>WORKDAY($J$3,25)</f>
      </c>
      <c r="E43" s="7">
        <v>1</v>
      </c>
      <c r="F43" s="12">
        <f>IF(OR(D43="",E43=""),"",WORKDAY(D43,MAX(E43,1)-1))</f>
      </c>
      <c r="G43" s="7" t="inlineStr">
        <is>
          <t xml:space="preserve">36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Affiancamento al project manager nella prima settimana</t>
        </is>
      </c>
      <c r="C44" s="5" t="inlineStr">
        <is>
          <t xml:space="preserve">Avvio del recupero</t>
        </is>
      </c>
      <c r="D44" s="8">
        <f>WORKDAY($J$3,25)</f>
      </c>
      <c r="E44" s="7">
        <v>4</v>
      </c>
      <c r="F44" s="12">
        <f>IF(OR(D44="",E44=""),"",WORKDAY(D44,MAX(E44,1)-1))</f>
      </c>
      <c r="G44" s="7" t="inlineStr">
        <is>
          <t xml:space="preserve">37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Primo status report del recupero</t>
        </is>
      </c>
      <c r="C45" s="5" t="inlineStr">
        <is>
          <t xml:space="preserve">Avvio del recupero</t>
        </is>
      </c>
      <c r="D45" s="8">
        <f>WORKDAY($J$3,27)</f>
      </c>
      <c r="E45" s="7">
        <v>1</v>
      </c>
      <c r="F45" s="12">
        <f>IF(OR(D45="",E45=""),"",WORKDAY(D45,MAX(E45,1)-1))</f>
      </c>
      <c r="G45" s="7" t="inlineStr">
        <is>
          <t xml:space="preserve">37, 36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Verifica della prima settimana con lo sponsor</t>
        </is>
      </c>
      <c r="C46" s="5" t="inlineStr">
        <is>
          <t xml:space="preserve">Avvio del recupero</t>
        </is>
      </c>
      <c r="D46" s="8">
        <f>WORKDAY($J$3,28)</f>
      </c>
      <c r="E46" s="7">
        <v>1</v>
      </c>
      <c r="F46" s="12">
        <f>IF(OR(D46="",E46=""),"",WORKDAY(D46,MAX(E46,1)-1))</f>
      </c>
      <c r="G46" s="7" t="inlineStr">
        <is>
          <t xml:space="preserve">40, 38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Recupero avviato e riconsegnato al project manager</t>
        </is>
      </c>
      <c r="C47" s="5" t="inlineStr">
        <is>
          <t xml:space="preserve">Avvio del recupero</t>
        </is>
      </c>
      <c r="D47" s="8">
        <f>WORKDAY($J$3,28)</f>
      </c>
      <c r="E47" s="7">
        <v>0</v>
      </c>
      <c r="F47" s="12">
        <f>IF(OR(D47="",E47=""),"",WORKDAY(D47,MAX(E47,1)-1))</f>
      </c>
      <c r="G47" s="7" t="inlineStr">
        <is>
          <t xml:space="preserve">39, 41</t>
        </is>
      </c>
      <c r="H47" s="7" t="inlineStr">
        <is>
          <t xml:space="preserve">Sì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Recupero del progetto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Lo stato reale è peggiore di quello dichiarato</t>
        </is>
      </c>
      <c r="C6" s="6" t="inlineStr">
        <is>
          <t xml:space="preserve">Consegne «quasi finite» da settimane, lavoro rifatto e mai contato: la stima a finire è più lontana di quanto lo sponsor creda.</t>
        </is>
      </c>
      <c r="D6" s="5" t="inlineStr">
        <is>
          <t xml:space="preserve">Dati</t>
        </is>
      </c>
      <c r="E6" s="5"/>
      <c r="F6" s="7">
        <v>4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Stato verificato sul prodotto, non sui report; stima a finire fatta da chi fa il lavoro; lo sponsor è avvisato appena il divario è chiaro, senza aspettare il rapporto.</t>
        </is>
      </c>
      <c r="L6" s="6" t="inlineStr">
        <is>
          <t xml:space="preserve">Verifica dello stato reale delle consegne; Divario fra stato dichiarato e stato reale</t>
        </is>
      </c>
      <c r="M6" s="5" t="inlineStr">
        <is>
          <t xml:space="preserve">Identificato</t>
        </is>
      </c>
      <c r="N6" s="8">
        <f>WORKDAY(Piano!$J$3,9)</f>
      </c>
      <c r="O6" s="11">
        <f>IF(AND(B6&lt;&gt;"",ISNUMBER(N6),M6&lt;&gt;"Chiuso",M6&lt;&gt;"Occorso",N6&lt;TODAY()),"Scaduta","")</f>
      </c>
    </row>
    <row r="7" ht="45" customHeight="1">
      <c r="A7" s="13">
        <f>IF(B7="","","R-"&amp;(ROW()-5))</f>
      </c>
      <c r="B7" s="6" t="inlineStr">
        <is>
          <t xml:space="preserve">Il team vive l'intervento come un'ispezione</t>
        </is>
      </c>
      <c r="C7" s="6" t="inlineStr">
        <is>
          <t xml:space="preserve">Le persone si difendono, raccontano la versione ufficiale e nascondono i problemi: la diagnosi si fa su dati sbagliati.</t>
        </is>
      </c>
      <c r="D7" s="5" t="inlineStr">
        <is>
          <t xml:space="preserve">Persone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Annuncio dello sponsor con le parole giuste; interviste individuali e riservate; nel rapporto cause e prove, mai nomi.</t>
        </is>
      </c>
      <c r="L7" s="6" t="inlineStr">
        <is>
          <t xml:space="preserve">Annuncio dell'intervento al team; Interviste individuali</t>
        </is>
      </c>
      <c r="M7" s="5" t="inlineStr">
        <is>
          <t xml:space="preserve">Identificato</t>
        </is>
      </c>
      <c r="N7" s="8">
        <f>WORKDAY(Piano!$J$3,5)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Lo sponsor vuole la data e l'ambito di prima</t>
        </is>
      </c>
      <c r="C8" s="6" t="inlineStr">
        <is>
          <t xml:space="preserve">Lo sponsor scarta gli scenari e chiede un piano che rispetti tutto: il piano di recupero nasce già in ritardo.</t>
        </is>
      </c>
      <c r="D8" s="5" t="inlineStr">
        <is>
          <t xml:space="preserve">Governo</t>
        </is>
      </c>
      <c r="E8" s="5"/>
      <c r="F8" s="7">
        <v>4</v>
      </c>
      <c r="G8" s="7">
        <v>5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Scalare</t>
        </is>
      </c>
      <c r="K8" s="6" t="inlineStr">
        <is>
          <t xml:space="preserve">Scenari con i numeri della stima a finire; nessun piano firmato che i numeri non reggono; la scelta dello sponsor scritta, con i rischi che accetta.</t>
        </is>
      </c>
      <c r="L8" s="6" t="inlineStr">
        <is>
          <t xml:space="preserve">Recuperabilità e scenari; Diagnosi e scenari presentati allo sponsor</t>
        </is>
      </c>
      <c r="M8" s="5" t="inlineStr">
        <is>
          <t xml:space="preserve">Identificato</t>
        </is>
      </c>
      <c r="N8" s="8">
        <f>WORKDAY(Piano!$J$3,16)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Il cliente non accetta di rinegoziare</t>
        </is>
      </c>
      <c r="C9" s="6" t="inlineStr">
        <is>
          <t xml:space="preserve">Il cliente minaccia le penali e rifiuta date o ambito nuovi: il recupero resta sulla carta.</t>
        </is>
      </c>
      <c r="D9" s="5" t="inlineStr">
        <is>
          <t xml:space="preserve">Cliente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Scalare</t>
        </is>
      </c>
      <c r="K9" s="6" t="inlineStr">
        <is>
          <t xml:space="preserve">Trattativa condotta dallo sponsor con il cliente, con le cause documentate, comprese quelle che dipendono dal cliente; un'opzione di consegna per fasi pronta.</t>
        </is>
      </c>
      <c r="L9" s="6" t="inlineStr">
        <is>
          <t xml:space="preserve">Accordo con il cliente su date e ambito</t>
        </is>
      </c>
      <c r="M9" s="5" t="inlineStr">
        <is>
          <t xml:space="preserve">Identificato</t>
        </is>
      </c>
      <c r="N9" s="8">
        <f>WORKDAY(Piano!$J$3,21)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Più persone, più lentezza</t>
        </is>
      </c>
      <c r="C10" s="6" t="inlineStr">
        <is>
          <t xml:space="preserve">Le persone aggiunte a un progetto in ritardo assorbono il tempo di chi le inserisce: per alcune settimane il ritmo scende invece di salire.</t>
        </is>
      </c>
      <c r="D10" s="5" t="inlineStr">
        <is>
          <t xml:space="preserve">Persone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Rinforzi su attività separabili e ben descritte; inserimento pianificato con le sue ore; nessun rinforzo sul percorso critico nelle prime due settimane.</t>
        </is>
      </c>
      <c r="L10" s="6" t="inlineStr">
        <is>
          <t xml:space="preserve">Team: rinforzi, ruoli e sostituzioni</t>
        </is>
      </c>
      <c r="M10" s="5" t="inlineStr">
        <is>
          <t xml:space="preserve">Identificato</t>
        </is>
      </c>
      <c r="N10" s="8">
        <f>WORKDAY(Piano!$J$3,20)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Il project manager si sente esautorato</t>
        </is>
      </c>
      <c r="C11" s="6" t="inlineStr">
        <is>
          <t xml:space="preserve">Il project manager vede nell'intervento una sfiducia: si chiude o lascia il progetto, e con lui se ne va la memoria del progetto.</t>
        </is>
      </c>
      <c r="D11" s="5" t="inlineStr">
        <is>
          <t xml:space="preserve">Persone</t>
        </is>
      </c>
      <c r="E11" s="5"/>
      <c r="F11" s="7">
        <v>2</v>
      </c>
      <c r="G11" s="7">
        <v>4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Primo incontro con lui, prima degli altri; il piano di recupero scritto insieme; l'uscita del consulente programmata dall'inizio.</t>
        </is>
      </c>
      <c r="L11" s="6" t="inlineStr">
        <is>
          <t xml:space="preserve">Incontro con il project manager del progetto; Affiancamento al project manager nella prima settimana</t>
        </is>
      </c>
      <c r="M11" s="5" t="inlineStr">
        <is>
          <t xml:space="preserve">Identificato</t>
        </is>
      </c>
      <c r="N11" s="8">
        <f>WORKDAY(Piano!$J$3,4)</f>
      </c>
      <c r="O11" s="11">
        <f>IF(AND(B11&lt;&gt;"",ISNUMBER(N11),M11&lt;&gt;"Chiuso",M11&lt;&gt;"Occorso",N11&lt;TODAY()),"Scaduta","")</f>
      </c>
    </row>
    <row r="12" ht="60" customHeight="1">
      <c r="A12" s="13">
        <f>IF(B12="","","R-"&amp;(ROW()-5))</f>
      </c>
      <c r="B12" s="6" t="inlineStr">
        <is>
          <t xml:space="preserve">Il recupero si spegne quando il consulente esce</t>
        </is>
      </c>
      <c r="C12" s="6" t="inlineStr">
        <is>
          <t xml:space="preserve">Tornano le vecchie abitudini: report ottimistici, varianti accettate a voce, e in un mese il progetto è di nuovo in ritardo.</t>
        </is>
      </c>
      <c r="D12" s="5" t="inlineStr">
        <is>
          <t xml:space="preserve">Sostenibilità</t>
        </is>
      </c>
      <c r="E12" s="5"/>
      <c r="F12" s="7">
        <v>3</v>
      </c>
      <c r="G12" s="7">
        <v>4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Indicatori con soglie e status report settimanale già in uso prima dell'uscita; comitato ogni due settimane con lo sponsor nel calendario.</t>
        </is>
      </c>
      <c r="L12" s="6" t="inlineStr">
        <is>
          <t xml:space="preserve">Indicatori del recupero e loro soglie; Verifica della prima settimana con lo sponsor</t>
        </is>
      </c>
      <c r="M12" s="5" t="inlineStr">
        <is>
          <t xml:space="preserve">Identificato</t>
        </is>
      </c>
      <c r="N12" s="8">
        <f>WORKDAY(Piano!$J$3,27)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Recupero di un progetto in ritardo: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Sei settimane per rimettere in strada un progetto: stato reale, stima a finire, cause, scenari, accordo con il cliente, nuova baseline e riavvio.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HYPERLINK("https://keenhour.com/modelli/recupero-progetto","Il modello «Recupero di un progetto in ritardo» nella galleria")</f>
      </c>
    </row>
    <row r="20">
      <c r="B20" s="29">
        <f>HYPERLINK("https://keenhour.com/modelli/recupero-progetto/usa","Usa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Recupero di un progetto in ritardo</dc:title>
  <dc:creator>KeenHour</dc:creator>
  <dc:language>it-IT</dc:language>
</cp:coreProperties>
</file>