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</cols>
  <sheetData>
    <row r="1" ht="34" customHeight="1"/>
    <row r="2" ht="28" customHeight="1">
      <c r="A2" s="1" t="inlineStr">
        <is>
          <t xml:space="preserve">Avvio del servizio di assistenza ai clienti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Servizio di assistenza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</row>
    <row r="6">
      <c r="A6" s="11">
        <f>IF(B6="","",ROW()-5)</f>
      </c>
      <c r="B6" s="6" t="inlineStr">
        <is>
          <t xml:space="preserve">Contratto di assistenza firmato</t>
        </is>
      </c>
      <c r="C6" s="5" t="inlineStr">
        <is>
          <t xml:space="preserve">Accordo sui livelli di servizio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avvio: chi chiede assistenza, per che cosa, in quali orari</t>
        </is>
      </c>
      <c r="C7" s="5" t="inlineStr">
        <is>
          <t xml:space="preserve">Accordo sui livelli di servizio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Analisi delle richieste degli ultimi sei mesi: volumi, temi, picchi</t>
        </is>
      </c>
      <c r="C8" s="5" t="inlineStr">
        <is>
          <t xml:space="preserve">Accordo sui livelli di servizio</t>
        </is>
      </c>
      <c r="D8" s="8">
        <f>WORKDAY($J$3,2)</f>
      </c>
      <c r="E8" s="7">
        <v>3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Perimetro: applicazioni, utenti, che cosa è assistenza e che cosa è sviluppo</t>
        </is>
      </c>
      <c r="C9" s="5" t="inlineStr">
        <is>
          <t xml:space="preserve">Accordo sui livelli di servizio</t>
        </is>
      </c>
      <c r="D9" s="8">
        <f>WORKDAY($J$3,2)</f>
      </c>
      <c r="E9" s="7">
        <v>3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Classi di priorità con esempi concreti dell'applicazione</t>
        </is>
      </c>
      <c r="C10" s="5" t="inlineStr">
        <is>
          <t xml:space="preserve">Accordo sui livelli di servizio</t>
        </is>
      </c>
      <c r="D10" s="8">
        <f>WORKDAY($J$3,5)</f>
      </c>
      <c r="E10" s="7">
        <v>2</v>
      </c>
      <c r="F10" s="12">
        <f>IF(OR(D10="",E10=""),"",WORKDAY(D10,MAX(E10,1)-1))</f>
      </c>
      <c r="G10" s="7" t="inlineStr">
        <is>
          <t xml:space="preserve">3, 4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Tempi di presa in carico e di soluzione per priorità, orari di copertura</t>
        </is>
      </c>
      <c r="C11" s="5" t="inlineStr">
        <is>
          <t xml:space="preserve">Accordo sui livelli di servizio</t>
        </is>
      </c>
      <c r="D11" s="8">
        <f>WORKDAY($J$3,7)</f>
      </c>
      <c r="E11" s="7">
        <v>2</v>
      </c>
      <c r="F11" s="12">
        <f>IF(OR(D11="",E11=""),"",WORKDAY(D11,MAX(E11,1)-1))</f>
      </c>
      <c r="G11" s="7" t="inlineStr">
        <is>
          <t xml:space="preserve">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Reperibilità fuori orario per i blocchi totali</t>
        </is>
      </c>
      <c r="C12" s="5" t="inlineStr">
        <is>
          <t xml:space="preserve">Accordo sui livelli di servizio</t>
        </is>
      </c>
      <c r="D12" s="8">
        <f>WORKDAY($J$3,7)</f>
      </c>
      <c r="E12" s="7">
        <v>2</v>
      </c>
      <c r="F12" s="12">
        <f>IF(OR(D12="",E12=""),"",WORKDAY(D12,MAX(E12,1)-1))</f>
      </c>
      <c r="G12" s="7" t="inlineStr">
        <is>
          <t xml:space="preserve">5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Accordo sui livelli di servizio: penali, esclusioni, rendiconto</t>
        </is>
      </c>
      <c r="C13" s="5" t="inlineStr">
        <is>
          <t xml:space="preserve">Accordo sui livelli di servizio</t>
        </is>
      </c>
      <c r="D13" s="8">
        <f>WORKDAY($J$3,9)</f>
      </c>
      <c r="E13" s="7">
        <v>2</v>
      </c>
      <c r="F13" s="12">
        <f>IF(OR(D13="",E13=""),"",WORKDAY(D13,MAX(E13,1)-1))</f>
      </c>
      <c r="G13" s="7" t="inlineStr">
        <is>
          <t xml:space="preserve">6, 7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Accordo sui livelli di servizio approvato</t>
        </is>
      </c>
      <c r="C14" s="5" t="inlineStr">
        <is>
          <t xml:space="preserve">Accordo sui livelli di servizio</t>
        </is>
      </c>
      <c r="D14" s="8">
        <f>WORKDAY($J$3,11)</f>
      </c>
      <c r="E14" s="7">
        <v>0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Sì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Scelta e configurazione dello strumento di ticketing</t>
        </is>
      </c>
      <c r="C15" s="5" t="inlineStr">
        <is>
          <t xml:space="preserve">Strumenti</t>
        </is>
      </c>
      <c r="D15" s="8">
        <f>WORKDAY($J$3,12)</f>
      </c>
      <c r="E15" s="7">
        <v>2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Monitoraggio che apre un ticket prima della chiamata del cliente</t>
        </is>
      </c>
      <c r="C16" s="5" t="inlineStr">
        <is>
          <t xml:space="preserve">Strumenti</t>
        </is>
      </c>
      <c r="D16" s="8">
        <f>WORKDAY($J$3,12)</f>
      </c>
      <c r="E16" s="7">
        <v>4</v>
      </c>
      <c r="F16" s="12">
        <f>IF(OR(D16="",E16=""),"",WORKDAY(D16,MAX(E16,1)-1))</f>
      </c>
      <c r="G16" s="7" t="inlineStr">
        <is>
          <t xml:space="preserve">9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Categorie, campi obbligatori e modulo di apertura del ticket</t>
        </is>
      </c>
      <c r="C17" s="5" t="inlineStr">
        <is>
          <t xml:space="preserve">Strumenti</t>
        </is>
      </c>
      <c r="D17" s="8">
        <f>WORKDAY($J$3,14)</f>
      </c>
      <c r="E17" s="7">
        <v>2</v>
      </c>
      <c r="F17" s="12">
        <f>IF(OR(D17="",E17=""),"",WORKDAY(D17,MAX(E17,1)-1))</f>
      </c>
      <c r="G17" s="7" t="inlineStr">
        <is>
          <t xml:space="preserve">10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Timer dei livelli di servizio, avvisi prima della scadenza, escalation automatica</t>
        </is>
      </c>
      <c r="C18" s="5" t="inlineStr">
        <is>
          <t xml:space="preserve">Strumenti</t>
        </is>
      </c>
      <c r="D18" s="8">
        <f>WORKDAY($J$3,14)</f>
      </c>
      <c r="E18" s="7">
        <v>3</v>
      </c>
      <c r="F18" s="12">
        <f>IF(OR(D18="",E18=""),"",WORKDAY(D18,MAX(E18,1)-1))</f>
      </c>
      <c r="G18" s="7" t="inlineStr">
        <is>
          <t xml:space="preserve">10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Canali: portale, casella dedicata, telefono con instradamento</t>
        </is>
      </c>
      <c r="C19" s="5" t="inlineStr">
        <is>
          <t xml:space="preserve">Strumenti</t>
        </is>
      </c>
      <c r="D19" s="8">
        <f>WORKDAY($J$3,14)</f>
      </c>
      <c r="E19" s="7">
        <v>4</v>
      </c>
      <c r="F19" s="12">
        <f>IF(OR(D19="",E19=""),"",WORKDAY(D19,MAX(E19,1)-1))</f>
      </c>
      <c r="G19" s="7" t="inlineStr">
        <is>
          <t xml:space="preserve">10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Pagina di stato del servizio per i disservizi</t>
        </is>
      </c>
      <c r="C20" s="5" t="inlineStr">
        <is>
          <t xml:space="preserve">Strumenti</t>
        </is>
      </c>
      <c r="D20" s="8">
        <f>WORKDAY($J$3,16)</f>
      </c>
      <c r="E20" s="7">
        <v>2</v>
      </c>
      <c r="F20" s="12">
        <f>IF(OR(D20="",E20=""),"",WORKDAY(D20,MAX(E20,1)-1))</f>
      </c>
      <c r="G20" s="7" t="inlineStr">
        <is>
          <t xml:space="preserve">11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Collegamento fra i ticket e il backlog dello sviluppo</t>
        </is>
      </c>
      <c r="C21" s="5" t="inlineStr">
        <is>
          <t xml:space="preserve">Strumenti</t>
        </is>
      </c>
      <c r="D21" s="8">
        <f>WORKDAY($J$3,18)</f>
      </c>
      <c r="E21" s="7">
        <v>2</v>
      </c>
      <c r="F21" s="12">
        <f>IF(OR(D21="",E21=""),"",WORKDAY(D21,MAX(E21,1)-1))</f>
      </c>
      <c r="G21" s="7" t="inlineStr">
        <is>
          <t xml:space="preserve">12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Strumenti pronti</t>
        </is>
      </c>
      <c r="C22" s="5" t="inlineStr">
        <is>
          <t xml:space="preserve">Strumenti</t>
        </is>
      </c>
      <c r="D22" s="8">
        <f>WORKDAY($J$3,20)</f>
      </c>
      <c r="E22" s="7">
        <v>0</v>
      </c>
      <c r="F22" s="12">
        <f>IF(OR(D22="",E22=""),"",WORKDAY(D22,MAX(E22,1)-1))</f>
      </c>
      <c r="G22" s="7" t="inlineStr">
        <is>
          <t xml:space="preserve">13, 14, 15, 16</t>
        </is>
      </c>
      <c r="H22" s="7" t="inlineStr">
        <is>
          <t xml:space="preserve">Sì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Sessioni di passaggio di consegne con il team di sviluppo</t>
        </is>
      </c>
      <c r="C23" s="5" t="inlineStr">
        <is>
          <t xml:space="preserve">Conoscenza e passaggio di consegne</t>
        </is>
      </c>
      <c r="D23" s="8">
        <f>WORKDAY($J$3,12)</f>
      </c>
      <c r="E23" s="7">
        <v>5</v>
      </c>
      <c r="F23" s="12">
        <f>IF(OR(D23="",E23=""),"",WORKDAY(D23,MAX(E23,1)-1))</f>
      </c>
      <c r="G23" s="7" t="inlineStr">
        <is>
          <t xml:space="preserve">9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Rubrica delle escalation: fornitori, sistemisti, referenti del cliente</t>
        </is>
      </c>
      <c r="C24" s="5" t="inlineStr">
        <is>
          <t xml:space="preserve">Conoscenza e passaggio di consegne</t>
        </is>
      </c>
      <c r="D24" s="8">
        <f>WORKDAY($J$3,12)</f>
      </c>
      <c r="E24" s="7">
        <v>2</v>
      </c>
      <c r="F24" s="12">
        <f>IF(OR(D24="",E24=""),"",WORKDAY(D24,MAX(E24,1)-1))</f>
      </c>
      <c r="G24" s="7" t="inlineStr">
        <is>
          <t xml:space="preserve">9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Procedure operative: riavvii, code bloccate, ripristino, accessi</t>
        </is>
      </c>
      <c r="C25" s="5" t="inlineStr">
        <is>
          <t xml:space="preserve">Conoscenza e passaggio di consegne</t>
        </is>
      </c>
      <c r="D25" s="8">
        <f>WORKDAY($J$3,17)</f>
      </c>
      <c r="E25" s="7">
        <v>6</v>
      </c>
      <c r="F25" s="12">
        <f>IF(OR(D25="",E25=""),"",WORKDAY(D25,MAX(E25,1)-1))</f>
      </c>
      <c r="G25" s="7" t="inlineStr">
        <is>
          <t xml:space="preserve">18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Elenco dei problemi noti con la soluzione temporanea</t>
        </is>
      </c>
      <c r="C26" s="5" t="inlineStr">
        <is>
          <t xml:space="preserve">Conoscenza e passaggio di consegne</t>
        </is>
      </c>
      <c r="D26" s="8">
        <f>WORKDAY($J$3,17)</f>
      </c>
      <c r="E26" s="7">
        <v>3</v>
      </c>
      <c r="F26" s="12">
        <f>IF(OR(D26="",E26=""),"",WORKDAY(D26,MAX(E26,1)-1))</f>
      </c>
      <c r="G26" s="7" t="inlineStr">
        <is>
          <t xml:space="preserve">18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Base di conoscenza per gli utenti: le venti domande più frequenti</t>
        </is>
      </c>
      <c r="C27" s="5" t="inlineStr">
        <is>
          <t xml:space="preserve">Conoscenza e passaggio di consegne</t>
        </is>
      </c>
      <c r="D27" s="8">
        <f>WORKDAY($J$3,17)</f>
      </c>
      <c r="E27" s="7">
        <v>7</v>
      </c>
      <c r="F27" s="12">
        <f>IF(OR(D27="",E27=""),"",WORKDAY(D27,MAX(E27,1)-1))</f>
      </c>
      <c r="G27" s="7" t="inlineStr">
        <is>
          <t xml:space="preserve">18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Risposte pronte per i casi più frequenti</t>
        </is>
      </c>
      <c r="C28" s="5" t="inlineStr">
        <is>
          <t xml:space="preserve">Conoscenza e passaggio di consegne</t>
        </is>
      </c>
      <c r="D28" s="8">
        <f>WORKDAY($J$3,20)</f>
      </c>
      <c r="E28" s="7">
        <v>3</v>
      </c>
      <c r="F28" s="12">
        <f>IF(OR(D28="",E28=""),"",WORKDAY(D28,MAX(E28,1)-1))</f>
      </c>
      <c r="G28" s="7" t="inlineStr">
        <is>
          <t xml:space="preserve">21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Procedure e base di conoscenza pubblicate</t>
        </is>
      </c>
      <c r="C29" s="5" t="inlineStr">
        <is>
          <t xml:space="preserve">Conoscenza e passaggio di consegne</t>
        </is>
      </c>
      <c r="D29" s="8">
        <f>WORKDAY($J$3,24)</f>
      </c>
      <c r="E29" s="7">
        <v>0</v>
      </c>
      <c r="F29" s="12">
        <f>IF(OR(D29="",E29=""),"",WORKDAY(D29,MAX(E29,1)-1))</f>
      </c>
      <c r="G29" s="7" t="inlineStr">
        <is>
          <t xml:space="preserve">20, 22, 23, 19</t>
        </is>
      </c>
      <c r="H29" s="7" t="inlineStr">
        <is>
          <t xml:space="preserve">Sì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Dimensionamento della squadra sui volumi attesi</t>
        </is>
      </c>
      <c r="C30" s="5" t="inlineStr">
        <is>
          <t xml:space="preserve">Squadra e turni</t>
        </is>
      </c>
      <c r="D30" s="8">
        <f>WORKDAY($J$3,12)</f>
      </c>
      <c r="E30" s="7">
        <v>2</v>
      </c>
      <c r="F30" s="12">
        <f>IF(OR(D30="",E30=""),"",WORKDAY(D30,MAX(E30,1)-1))</f>
      </c>
      <c r="G30" s="7" t="inlineStr">
        <is>
          <t xml:space="preserve">9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Turni di primo livello e calendario della reperibilità</t>
        </is>
      </c>
      <c r="C31" s="5" t="inlineStr">
        <is>
          <t xml:space="preserve">Squadra e turni</t>
        </is>
      </c>
      <c r="D31" s="8">
        <f>WORKDAY($J$3,14)</f>
      </c>
      <c r="E31" s="7">
        <v>2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Matrice di escalation fra primo, secondo e terzo livello</t>
        </is>
      </c>
      <c r="C32" s="5" t="inlineStr">
        <is>
          <t xml:space="preserve">Squadra e turni</t>
        </is>
      </c>
      <c r="D32" s="8">
        <f>WORKDAY($J$3,14)</f>
      </c>
      <c r="E32" s="7">
        <v>2</v>
      </c>
      <c r="F32" s="12">
        <f>IF(OR(D32="",E32=""),"",WORKDAY(D32,MAX(E32,1)-1))</f>
      </c>
      <c r="G32" s="7" t="inlineStr">
        <is>
          <t xml:space="preserve">25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Formazione della squadra sull'applicazione e sulle procedure</t>
        </is>
      </c>
      <c r="C33" s="5" t="inlineStr">
        <is>
          <t xml:space="preserve">Squadra e turni</t>
        </is>
      </c>
      <c r="D33" s="8">
        <f>WORKDAY($J$3,25)</f>
      </c>
      <c r="E33" s="7">
        <v>4</v>
      </c>
      <c r="F33" s="12">
        <f>IF(OR(D33="",E33=""),"",WORKDAY(D33,MAX(E33,1)-1))</f>
      </c>
      <c r="G33" s="7" t="inlineStr">
        <is>
          <t xml:space="preserve">24, 26, 17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Simulazione di un blocco totale fuori orario</t>
        </is>
      </c>
      <c r="C34" s="5" t="inlineStr">
        <is>
          <t xml:space="preserve">Squadra e turni</t>
        </is>
      </c>
      <c r="D34" s="8">
        <f>WORKDAY($J$3,29)</f>
      </c>
      <c r="E34" s="7">
        <v>2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Squadra pronta</t>
        </is>
      </c>
      <c r="C35" s="5" t="inlineStr">
        <is>
          <t xml:space="preserve">Squadra e turni</t>
        </is>
      </c>
      <c r="D35" s="8">
        <f>WORKDAY($J$3,31)</f>
      </c>
      <c r="E35" s="7">
        <v>0</v>
      </c>
      <c r="F35" s="12">
        <f>IF(OR(D35="",E35=""),"",WORKDAY(D35,MAX(E35,1)-1))</f>
      </c>
      <c r="G35" s="7" t="inlineStr">
        <is>
          <t xml:space="preserve">29, 27</t>
        </is>
      </c>
      <c r="H35" s="7" t="inlineStr">
        <is>
          <t xml:space="preserve">Sì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Comunicazione agli utenti: canali, orari, come aprire un ticket</t>
        </is>
      </c>
      <c r="C36" s="5" t="inlineStr">
        <is>
          <t xml:space="preserve">Avvio e primo mese</t>
        </is>
      </c>
      <c r="D36" s="8">
        <f>WORKDAY($J$3,32)</f>
      </c>
      <c r="E36" s="7">
        <v>2</v>
      </c>
      <c r="F36" s="12">
        <f>IF(OR(D36="",E36=""),"",WORKDAY(D36,MAX(E36,1)-1))</f>
      </c>
      <c r="G36" s="7" t="inlineStr">
        <is>
          <t xml:space="preserve">30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Pilota con un gruppo di utenti</t>
        </is>
      </c>
      <c r="C37" s="5" t="inlineStr">
        <is>
          <t xml:space="preserve">Avvio e primo mese</t>
        </is>
      </c>
      <c r="D37" s="8">
        <f>WORKDAY($J$3,32)</f>
      </c>
      <c r="E37" s="7">
        <v>5</v>
      </c>
      <c r="F37" s="12">
        <f>IF(OR(D37="",E37=""),"",WORKDAY(D37,MAX(E37,1)-1))</f>
      </c>
      <c r="G37" s="7" t="inlineStr">
        <is>
          <t xml:space="preserve">30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Correzioni dal pilota: categorie, risposte, instradamento</t>
        </is>
      </c>
      <c r="C38" s="5" t="inlineStr">
        <is>
          <t xml:space="preserve">Avvio e primo mese</t>
        </is>
      </c>
      <c r="D38" s="8">
        <f>WORKDAY($J$3,37)</f>
      </c>
      <c r="E38" s="7">
        <v>2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Servizio di assistenza aperto a tutti gli utenti</t>
        </is>
      </c>
      <c r="C39" s="5" t="inlineStr">
        <is>
          <t xml:space="preserve">Avvio e primo mese</t>
        </is>
      </c>
      <c r="D39" s="8">
        <f>WORKDAY($J$3,39)</f>
      </c>
      <c r="E39" s="7">
        <v>0</v>
      </c>
      <c r="F39" s="12">
        <f>IF(OR(D39="",E39=""),"",WORKDAY(D39,MAX(E39,1)-1))</f>
      </c>
      <c r="G39" s="7" t="inlineStr">
        <is>
          <t xml:space="preserve">33, 31</t>
        </is>
      </c>
      <c r="H39" s="7" t="inlineStr">
        <is>
          <t xml:space="preserve">Sì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Presidio rafforzato delle prime due settimane</t>
        </is>
      </c>
      <c r="C40" s="5" t="inlineStr">
        <is>
          <t xml:space="preserve">Avvio e primo mese</t>
        </is>
      </c>
      <c r="D40" s="8">
        <f>WORKDAY($J$3,40)</f>
      </c>
      <c r="E40" s="7">
        <v>10</v>
      </c>
      <c r="F40" s="12">
        <f>IF(OR(D40="",E40=""),"",WORKDAY(D40,MAX(E40,1)-1))</f>
      </c>
      <c r="G40" s="7" t="inlineStr">
        <is>
          <t xml:space="preserve">33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Questionario di soddisfazione alla chiusura dei ticket</t>
        </is>
      </c>
      <c r="C41" s="5" t="inlineStr">
        <is>
          <t xml:space="preserve">Avvio e primo mese</t>
        </is>
      </c>
      <c r="D41" s="8">
        <f>WORKDAY($J$3,40)</f>
      </c>
      <c r="E41" s="7">
        <v>20</v>
      </c>
      <c r="F41" s="12">
        <f>IF(OR(D41="",E41=""),"",WORKDAY(D41,MAX(E41,1)-1))</f>
      </c>
      <c r="G41" s="7" t="inlineStr">
        <is>
          <t xml:space="preserve">33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Primo rendiconto mensile: volumi, rispetto dei tempi, temi ricorrenti</t>
        </is>
      </c>
      <c r="C42" s="5" t="inlineStr">
        <is>
          <t xml:space="preserve">Avvio e primo mese</t>
        </is>
      </c>
      <c r="D42" s="8">
        <f>WORKDAY($J$3,60)</f>
      </c>
      <c r="E42" s="7">
        <v>2</v>
      </c>
      <c r="F42" s="12">
        <f>IF(OR(D42="",E42=""),"",WORKDAY(D42,MAX(E42,1)-1))</f>
      </c>
      <c r="G42" s="7" t="inlineStr">
        <is>
          <t xml:space="preserve">35, 36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Riesame con il cliente: tempi da rivedere, articoli da scrivere, difetti da correggere</t>
        </is>
      </c>
      <c r="C43" s="5" t="inlineStr">
        <is>
          <t xml:space="preserve">Avvio e primo mese</t>
        </is>
      </c>
      <c r="D43" s="8">
        <f>WORKDAY($J$3,62)</f>
      </c>
      <c r="E43" s="7">
        <v>1</v>
      </c>
      <c r="F43" s="12">
        <f>IF(OR(D43="",E43=""),"",WORKDAY(D43,MAX(E43,1)-1))</f>
      </c>
      <c r="G43" s="7" t="inlineStr">
        <is>
          <t xml:space="preserve">37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Primo mese di servizio chiuso</t>
        </is>
      </c>
      <c r="C44" s="5" t="inlineStr">
        <is>
          <t xml:space="preserve">Avvio e primo mese</t>
        </is>
      </c>
      <c r="D44" s="8">
        <f>WORKDAY($J$3,63)</f>
      </c>
      <c r="E44" s="7">
        <v>0</v>
      </c>
      <c r="F44" s="12">
        <f>IF(OR(D44="",E44=""),"",WORKDAY(D44,MAX(E44,1)-1))</f>
      </c>
      <c r="G44" s="7" t="inlineStr">
        <is>
          <t xml:space="preserve">38</t>
        </is>
      </c>
      <c r="H44" s="7" t="inlineStr">
        <is>
          <t xml:space="preserve">Sì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5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</mergeCells>
  <conditionalFormatting sqref="L6:DE105">
    <cfRule type="expression" dxfId="6" priority="1" stopIfTrue="1">
      <formula>AND($H6="Sì",L$5=$F6)</formula>
    </cfRule>
  </conditionalFormatting>
  <conditionalFormatting sqref="L6:DE105">
    <cfRule type="expression" dxfId="7" priority="2" stopIfTrue="1">
      <formula>AND(AND($F6&lt;&gt;"",L$5&gt;=$D6,L$5&lt;=$F6),$F6&lt;TODAY(),N($I6)&lt;1)</formula>
    </cfRule>
  </conditionalFormatting>
  <conditionalFormatting sqref="L6:DE105">
    <cfRule type="expression" dxfId="8" priority="3" stopIfTrue="1">
      <formula>AND(AND($F6&lt;&gt;"",L$5&gt;=$D6,L$5&lt;=$F6),L$5&lt;$D6+($F6-$D6+1)*N($I6))</formula>
    </cfRule>
  </conditionalFormatting>
  <conditionalFormatting sqref="L6:DE105">
    <cfRule type="expression" dxfId="9" priority="4" stopIfTrue="1">
      <formula>AND($F6&lt;&gt;"",L$5&gt;=$D6,L$5&lt;=$F6)</formula>
    </cfRule>
  </conditionalFormatting>
  <conditionalFormatting sqref="L6:DE105">
    <cfRule type="expression" dxfId="10" priority="5" stopIfTrue="1">
      <formula>L$5=TODAY()</formula>
    </cfRule>
  </conditionalFormatting>
  <conditionalFormatting sqref="L6:DE105">
    <cfRule type="expression" dxfId="12" priority="6" stopIfTrue="1">
      <formula>WEEKDAY(L$5,2)&gt;5</formula>
    </cfRule>
  </conditionalFormatting>
  <conditionalFormatting sqref="L5:DE5">
    <cfRule type="expression" dxfId="11" priority="7" stopIfTrue="1">
      <formula>L5=TODAY()</formula>
    </cfRule>
  </conditionalFormatting>
  <conditionalFormatting sqref="L5:DE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Servizio di assistenza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Volumi molto più alti del previsto nelle prime settimane</t>
        </is>
      </c>
      <c r="C6" s="6" t="inlineStr">
        <is>
          <t xml:space="preserve">Gli utenti scoprono il canale nuovo e scrivono anche ciò che prima tenevano per sé: la squadra non sta nei tempi dell'accordo.</t>
        </is>
      </c>
      <c r="D6" s="5" t="inlineStr">
        <is>
          <t xml:space="preserve">Squadra</t>
        </is>
      </c>
      <c r="E6" s="5"/>
      <c r="F6" s="7">
        <v>4</v>
      </c>
      <c r="G6" s="7">
        <v>3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Squadra dimensionata con il margine dei primi mesi; presidio rafforzato di due settimane; base di conoscenza pubblicata prima dell'apertura.</t>
        </is>
      </c>
      <c r="L6" s="6" t="inlineStr">
        <is>
          <t xml:space="preserve">Dimensionamento della squadra sui volumi attesi; Presidio rafforzato delle prime due settimane</t>
        </is>
      </c>
      <c r="M6" s="5" t="inlineStr">
        <is>
          <t xml:space="preserve">Identificato</t>
        </is>
      </c>
      <c r="N6" s="8">
        <f>WORKDAY(Piano!$J$3,40)</f>
      </c>
      <c r="O6" s="11">
        <f>IF(AND(B6&lt;&gt;"",ISNUMBER(N6),M6&lt;&gt;"Chiuso",M6&lt;&gt;"Occorso",N6&lt;TODAY()),"Scaduta","")</f>
      </c>
    </row>
    <row r="7" ht="75" customHeight="1">
      <c r="A7" s="13">
        <f>IF(B7="","","R-"&amp;(ROW()-5))</f>
      </c>
      <c r="B7" s="6" t="inlineStr">
        <is>
          <t xml:space="preserve">La conoscenza resta nelle persone dello sviluppo</t>
        </is>
      </c>
      <c r="C7" s="6" t="inlineStr">
        <is>
          <t xml:space="preserve">Il passaggio di consegne è una chiacchierata: ogni ticket di secondo livello finisce a uno sviluppatore, che smette di sviluppare.</t>
        </is>
      </c>
      <c r="D7" s="5" t="inlineStr">
        <is>
          <t xml:space="preserve">Conoscenza</t>
        </is>
      </c>
      <c r="E7" s="5"/>
      <c r="F7" s="7">
        <v>4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Sessioni registrate; procedure provate da chi non le ha scritte; si conta quanti ticket arrivano al terzo livello ogni mese.</t>
        </is>
      </c>
      <c r="L7" s="6" t="inlineStr">
        <is>
          <t xml:space="preserve">Sessioni di passaggio di consegne con il team di sviluppo; Procedure operative: riavvii, code bloccate, ripristino, accessi</t>
        </is>
      </c>
      <c r="M7" s="5" t="inlineStr">
        <is>
          <t xml:space="preserve">Identificato</t>
        </is>
      </c>
      <c r="N7" s="8">
        <f>WORKDAY(Piano!$J$3,17)</f>
      </c>
      <c r="O7" s="11">
        <f>IF(AND(B7&lt;&gt;"",ISNUMBER(N7),M7&lt;&gt;"Chiuso",M7&lt;&gt;"Occorso",N7&lt;TODAY()),"Scaduta","")</f>
      </c>
    </row>
    <row r="8" ht="75" customHeight="1">
      <c r="A8" s="13">
        <f>IF(B8="","","R-"&amp;(ROW()-5))</f>
      </c>
      <c r="B8" s="6" t="inlineStr">
        <is>
          <t xml:space="preserve">Utenti che scavalcano il ticket e chiamano lo sviluppatore</t>
        </is>
      </c>
      <c r="C8" s="6" t="inlineStr">
        <is>
          <t xml:space="preserve">Chi conosceva qualcuno nel team di sviluppo continua a scrivergli direttamente: le richieste non si contano e i tempi non si misurano.</t>
        </is>
      </c>
      <c r="D8" s="5" t="inlineStr">
        <is>
          <t xml:space="preserve">Processo</t>
        </is>
      </c>
      <c r="E8" s="5"/>
      <c r="F8" s="7">
        <v>4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Comunicazione chiara dei canali; chi riceve una richiesta diretta apre il ticket al posto dell'utente e risponde con il numero del ticket.</t>
        </is>
      </c>
      <c r="L8" s="6" t="inlineStr">
        <is>
          <t xml:space="preserve">Comunicazione agli utenti: canali, orari, come aprire un ticket; Canali: portale, casella dedicata, telefono con instradamento</t>
        </is>
      </c>
      <c r="M8" s="5" t="inlineStr">
        <is>
          <t xml:space="preserve">Identificato</t>
        </is>
      </c>
      <c r="N8" s="8">
        <f>WORKDAY(Piano!$J$3,39)</f>
      </c>
      <c r="O8" s="11">
        <f>IF(AND(B8&lt;&gt;"",ISNUMBER(N8),M8&lt;&gt;"Chiuso",M8&lt;&gt;"Occorso",N8&lt;TODAY()),"Scaduta","")</f>
      </c>
    </row>
    <row r="9" ht="90" customHeight="1">
      <c r="A9" s="13">
        <f>IF(B9="","","R-"&amp;(ROW()-5))</f>
      </c>
      <c r="B9" s="6" t="inlineStr">
        <is>
          <t xml:space="preserve">Tempi dell'accordo che la squadra non può rispettare</t>
        </is>
      </c>
      <c r="C9" s="6" t="inlineStr">
        <is>
          <t xml:space="preserve">Promessi in fase di vendita senza guardare i volumi: penali dal primo mese.</t>
        </is>
      </c>
      <c r="D9" s="5" t="inlineStr">
        <is>
          <t xml:space="preserve">Contratto</t>
        </is>
      </c>
      <c r="E9" s="5"/>
      <c r="F9" s="7">
        <v>3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Tempi decisi dopo l'analisi dello storico e il dimensionamento; primo mese di rodaggio senza penali, scritto nell'accordo.</t>
        </is>
      </c>
      <c r="L9" s="6" t="inlineStr">
        <is>
          <t xml:space="preserve">Analisi delle richieste degli ultimi sei mesi: volumi, temi, picchi; Tempi di presa in carico e di soluzione per priorità, orari di copertura</t>
        </is>
      </c>
      <c r="M9" s="5" t="inlineStr">
        <is>
          <t xml:space="preserve">Identificato</t>
        </is>
      </c>
      <c r="N9" s="8">
        <f>WORKDAY(Piano!$J$3,11)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Reperibile senza accessi o senza procedura di notte</t>
        </is>
      </c>
      <c r="C10" s="6" t="inlineStr">
        <is>
          <t xml:space="preserve">Il blocco totale arriva fuori orario e chi è di turno non riesce a entrare nei sistemi o non sa che cosa fare.</t>
        </is>
      </c>
      <c r="D10" s="5" t="inlineStr">
        <is>
          <t xml:space="preserve">Squadra</t>
        </is>
      </c>
      <c r="E10" s="5"/>
      <c r="F10" s="7">
        <v>2</v>
      </c>
      <c r="G10" s="7">
        <v>5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Simulazione prima dell'apertura con accesso da casa; procedura per il blocco totale stampabile; secondo reperibile da chiamare dopo 15 minuti.</t>
        </is>
      </c>
      <c r="L10" s="6" t="inlineStr">
        <is>
          <t xml:space="preserve">Reperibilità fuori orario per i blocchi totali; Simulazione di un blocco totale fuori orario</t>
        </is>
      </c>
      <c r="M10" s="5" t="inlineStr">
        <is>
          <t xml:space="preserve">Identificato</t>
        </is>
      </c>
      <c r="N10" s="8">
        <f>WORKDAY(Piano!$J$3,29)</f>
      </c>
      <c r="O10" s="11">
        <f>IF(AND(B10&lt;&gt;"",ISNUMBER(N10),M10&lt;&gt;"Chiuso",M10&lt;&gt;"Occorso",N10&lt;TODAY()),"Scaduta","")</f>
      </c>
    </row>
    <row r="11" ht="75" customHeight="1">
      <c r="A11" s="13">
        <f>IF(B11="","","R-"&amp;(ROW()-5))</f>
      </c>
      <c r="B11" s="6" t="inlineStr">
        <is>
          <t xml:space="preserve">Dati personali allegati ai ticket</t>
        </is>
      </c>
      <c r="C11" s="6" t="inlineStr">
        <is>
          <t xml:space="preserve">Gli utenti allegano schermate e documenti con dati di terzi: restano nello strumento di ticketing senza una regola di conservazione.</t>
        </is>
      </c>
      <c r="D11" s="5" t="inlineStr">
        <is>
          <t xml:space="preserve">Privacy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Avviso nel modulo di apertura; allegati cancellati dopo un periodo concordato dalla chiusura del ticket; strumento di ticketing nel registro dei trattamenti del cliente come sub-responsabile.</t>
        </is>
      </c>
      <c r="L11" s="6" t="inlineStr">
        <is>
          <t xml:space="preserve">Categorie, campi obbligatori e modulo di apertura del ticket</t>
        </is>
      </c>
      <c r="M11" s="5" t="inlineStr">
        <is>
          <t xml:space="preserve">Identificato</t>
        </is>
      </c>
      <c r="N11" s="8">
        <f>WORKDAY(Piano!$J$3,15)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Avvio del servizio di assistenza ai clienti: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L'assistenza a un'applicazione dal contratto al primo mese: livelli di servizio, ticketing, procedure operative, turni e reperibilità, pilota, primo rendiconto.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HYPERLINK("https://keenhour.com/modelli/servizio-assistenza","Il modello «Avvio del servizio di assistenza ai clienti» nella galleria")</f>
      </c>
    </row>
    <row r="20">
      <c r="B20" s="29">
        <f>HYPERLINK("https://keenhour.com/modelli/servizio-assistenza/usa","Usa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Avvio del servizio di assistenza ai clienti</dc:title>
  <dc:creator>KeenHour</dc:creator>
  <dc:language>it-IT</dc:language>
</cp:coreProperties>
</file>