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Documento di valutazione dei rischi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Valutazione dei rischi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Sopralluogo e raccolta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il datore di lavoro</t>
        </is>
      </c>
      <c r="C7" s="5" t="inlineStr">
        <is>
          <t xml:space="preserve">Sopralluogo e raccolta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Raccolta dei documenti dell'azienda</t>
        </is>
      </c>
      <c r="C8" s="5" t="inlineStr">
        <is>
          <t xml:space="preserve">Sopralluogo e raccolta</t>
        </is>
      </c>
      <c r="D8" s="8">
        <f>WORKDAY($J$3,2)</f>
      </c>
      <c r="E8" s="7">
        <v>8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Verifica delle nomine e dell'organigramma della sicurezza</t>
        </is>
      </c>
      <c r="C9" s="5" t="inlineStr">
        <is>
          <t xml:space="preserve">Sopralluogo e raccolta</t>
        </is>
      </c>
      <c r="D9" s="8">
        <f>WORKDAY($J$3,2)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Sopralluogo negli ambienti di lavoro</t>
        </is>
      </c>
      <c r="C10" s="5" t="inlineStr">
        <is>
          <t xml:space="preserve">Sopralluogo e raccolta</t>
        </is>
      </c>
      <c r="D10" s="8">
        <f>WORKDAY($J$3,3)</f>
      </c>
      <c r="E10" s="7">
        <v>6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   Reparti produttivi e linee</t>
        </is>
      </c>
      <c r="C11" s="5" t="inlineStr">
        <is>
          <t xml:space="preserve">Sopralluogo e raccolta</t>
        </is>
      </c>
      <c r="D11" s="8">
        <f>WORKDAY($J$3,3)</f>
      </c>
      <c r="E11" s="7">
        <v>3</v>
      </c>
      <c r="F11" s="12">
        <f>IF(OR(D11="",E11=""),"",WORKDAY(D11,MAX(E11,1)-1))</f>
      </c>
      <c r="G11" s="7"/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   Magazzino, carico e scarico, aree esterne</t>
        </is>
      </c>
      <c r="C12" s="5" t="inlineStr">
        <is>
          <t xml:space="preserve">Sopralluogo e raccolta</t>
        </is>
      </c>
      <c r="D12" s="8">
        <f>WORKDAY($J$3,5)</f>
      </c>
      <c r="E12" s="7">
        <v>2</v>
      </c>
      <c r="F12" s="12">
        <f>IF(OR(D12="",E12=""),"",WORKDAY(D12,MAX(E12,1)-1))</f>
      </c>
      <c r="G12" s="7"/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   Uffici e postazioni al videoterminale</t>
        </is>
      </c>
      <c r="C13" s="5" t="inlineStr">
        <is>
          <t xml:space="preserve">Sopralluogo e raccolta</t>
        </is>
      </c>
      <c r="D13" s="8">
        <f>WORKDAY($J$3,7)</f>
      </c>
      <c r="E13" s="7">
        <v>1</v>
      </c>
      <c r="F13" s="12">
        <f>IF(OR(D13="",E13=""),"",WORKDAY(D13,MAX(E13,1)-1))</f>
      </c>
      <c r="G13" s="7"/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   Locali tecnici, impianti e vie di esodo</t>
        </is>
      </c>
      <c r="C14" s="5" t="inlineStr">
        <is>
          <t xml:space="preserve">Sopralluogo e raccolta</t>
        </is>
      </c>
      <c r="D14" s="8">
        <f>WORKDAY($J$3,8)</f>
      </c>
      <c r="E14" s="7">
        <v>1</v>
      </c>
      <c r="F14" s="12">
        <f>IF(OR(D14="",E14=""),"",WORKDAY(D14,MAX(E14,1)-1))</f>
      </c>
      <c r="G14" s="7"/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Colloqui con preposti e lavoratori</t>
        </is>
      </c>
      <c r="C15" s="5" t="inlineStr">
        <is>
          <t xml:space="preserve">Sopralluogo e raccolta</t>
        </is>
      </c>
      <c r="D15" s="8">
        <f>WORKDAY($J$3,4)</f>
      </c>
      <c r="E15" s="7">
        <v>5</v>
      </c>
      <c r="F15" s="12">
        <f>IF(OR(D15="",E15=""),"",WORKDAY(D15,MAX(E15,1)-1))</f>
      </c>
      <c r="G15" s="7" t="inlineStr">
        <is>
          <t xml:space="preserve">2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Consultazione preventiva del RLS</t>
        </is>
      </c>
      <c r="C16" s="5" t="inlineStr">
        <is>
          <t xml:space="preserve">Sopralluogo e raccolta</t>
        </is>
      </c>
      <c r="D16" s="8">
        <f>WORKDAY($J$3,6)</f>
      </c>
      <c r="E16" s="7">
        <v>4</v>
      </c>
      <c r="F16" s="12">
        <f>IF(OR(D16="",E16=""),"",WORKDAY(D16,MAX(E16,1)-1))</f>
      </c>
      <c r="G16" s="7" t="inlineStr">
        <is>
          <t xml:space="preserve">2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Incontro con il medico competente</t>
        </is>
      </c>
      <c r="C17" s="5" t="inlineStr">
        <is>
          <t xml:space="preserve">Sopralluogo e raccolta</t>
        </is>
      </c>
      <c r="D17" s="8">
        <f>WORKDAY($J$3,6)</f>
      </c>
      <c r="E17" s="7">
        <v>4</v>
      </c>
      <c r="F17" s="12">
        <f>IF(OR(D17="",E17=""),"",WORKDAY(D17,MAX(E17,1)-1))</f>
      </c>
      <c r="G17" s="7" t="inlineStr">
        <is>
          <t xml:space="preserve">2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Mansioni e gruppi omogenei di lavoratori</t>
        </is>
      </c>
      <c r="C18" s="5" t="inlineStr">
        <is>
          <t xml:space="preserve">Sopralluogo e raccolta</t>
        </is>
      </c>
      <c r="D18" s="8">
        <f>WORKDAY($J$3,10)</f>
      </c>
      <c r="E18" s="7">
        <v>2</v>
      </c>
      <c r="F18" s="12">
        <f>IF(OR(D18="",E18=""),"",WORKDAY(D18,MAX(E18,1)-1))</f>
      </c>
      <c r="G18" s="7" t="inlineStr">
        <is>
          <t xml:space="preserve">5, 10, 3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Mansioni e luoghi di lavoro condivisi con il datore di lavoro</t>
        </is>
      </c>
      <c r="C19" s="5" t="inlineStr">
        <is>
          <t xml:space="preserve">Sopralluogo e raccolta</t>
        </is>
      </c>
      <c r="D19" s="8">
        <f>WORKDAY($J$3,12)</f>
      </c>
      <c r="E19" s="7">
        <v>0</v>
      </c>
      <c r="F19" s="12">
        <f>IF(OR(D19="",E19=""),"",WORKDAY(D19,MAX(E19,1)-1))</f>
      </c>
      <c r="G19" s="7" t="inlineStr">
        <is>
          <t xml:space="preserve">13, 4, 11, 12</t>
        </is>
      </c>
      <c r="H19" s="7" t="inlineStr">
        <is>
          <t xml:space="preserve">Sì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Criteri e metodo della valutazione</t>
        </is>
      </c>
      <c r="C20" s="5" t="inlineStr">
        <is>
          <t xml:space="preserve">Valutazione dei rischi</t>
        </is>
      </c>
      <c r="D20" s="8">
        <f>WORKDAY($J$3,13)</f>
      </c>
      <c r="E20" s="7">
        <v>1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Rischi per la sicurezza: luoghi, macchine, impianti</t>
        </is>
      </c>
      <c r="C21" s="5" t="inlineStr">
        <is>
          <t xml:space="preserve">Valutazione dei rischi</t>
        </is>
      </c>
      <c r="D21" s="8">
        <f>WORKDAY($J$3,14)</f>
      </c>
      <c r="E21" s="7">
        <v>6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Rischio d'incendio e gestione delle emergenze</t>
        </is>
      </c>
      <c r="C22" s="5" t="inlineStr">
        <is>
          <t xml:space="preserve">Valutazione dei rischi</t>
        </is>
      </c>
      <c r="D22" s="8">
        <f>WORKDAY($J$3,14)</f>
      </c>
      <c r="E22" s="7">
        <v>4</v>
      </c>
      <c r="F22" s="12">
        <f>IF(OR(D22="",E22=""),"",WORKDAY(D22,MAX(E22,1)-1))</f>
      </c>
      <c r="G22" s="7" t="inlineStr">
        <is>
          <t xml:space="preserve">15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Agenti chimici</t>
        </is>
      </c>
      <c r="C23" s="5" t="inlineStr">
        <is>
          <t xml:space="preserve">Valutazione dei rischi</t>
        </is>
      </c>
      <c r="D23" s="8">
        <f>WORKDAY($J$3,14)</f>
      </c>
      <c r="E23" s="7">
        <v>7</v>
      </c>
      <c r="F23" s="12">
        <f>IF(OR(D23="",E23=""),"",WORKDAY(D23,MAX(E23,1)-1))</f>
      </c>
      <c r="G23" s="7" t="inlineStr">
        <is>
          <t xml:space="preserve">15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Campagna di misura di rumore e vibrazioni</t>
        </is>
      </c>
      <c r="C24" s="5" t="inlineStr">
        <is>
          <t xml:space="preserve">Valutazione dei rischi</t>
        </is>
      </c>
      <c r="D24" s="8">
        <f>WORKDAY($J$3,15)</f>
      </c>
      <c r="E24" s="7">
        <v>8</v>
      </c>
      <c r="F24" s="12">
        <f>IF(OR(D24="",E24=""),"",WORKDAY(D24,MAX(E24,1)-1))</f>
      </c>
      <c r="G24" s="7" t="inlineStr">
        <is>
          <t xml:space="preserve">15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Valutazione dei rischi fisici</t>
        </is>
      </c>
      <c r="C25" s="5" t="inlineStr">
        <is>
          <t xml:space="preserve">Valutazione dei rischi</t>
        </is>
      </c>
      <c r="D25" s="8">
        <f>WORKDAY($J$3,23)</f>
      </c>
      <c r="E25" s="7">
        <v>3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Movimentazione manuale dei carichi e sovraccarico biomeccanico</t>
        </is>
      </c>
      <c r="C26" s="5" t="inlineStr">
        <is>
          <t xml:space="preserve">Valutazione dei rischi</t>
        </is>
      </c>
      <c r="D26" s="8">
        <f>WORKDAY($J$3,18)</f>
      </c>
      <c r="E26" s="7">
        <v>5</v>
      </c>
      <c r="F26" s="12">
        <f>IF(OR(D26="",E26=""),"",WORKDAY(D26,MAX(E26,1)-1))</f>
      </c>
      <c r="G26" s="7" t="inlineStr">
        <is>
          <t xml:space="preserve">15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Postazioni al videoterminale</t>
        </is>
      </c>
      <c r="C27" s="5" t="inlineStr">
        <is>
          <t xml:space="preserve">Valutazione dei rischi</t>
        </is>
      </c>
      <c r="D27" s="8">
        <f>WORKDAY($J$3,14)</f>
      </c>
      <c r="E27" s="7">
        <v>2</v>
      </c>
      <c r="F27" s="12">
        <f>IF(OR(D27="",E27=""),"",WORKDAY(D27,MAX(E27,1)-1))</f>
      </c>
      <c r="G27" s="7" t="inlineStr">
        <is>
          <t xml:space="preserve">15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Stress lavoro-correlato</t>
        </is>
      </c>
      <c r="C28" s="5" t="inlineStr">
        <is>
          <t xml:space="preserve">Valutazione dei rischi</t>
        </is>
      </c>
      <c r="D28" s="8">
        <f>WORKDAY($J$3,16)</f>
      </c>
      <c r="E28" s="7">
        <v>6</v>
      </c>
      <c r="F28" s="12">
        <f>IF(OR(D28="",E28=""),"",WORKDAY(D28,MAX(E28,1)-1))</f>
      </c>
      <c r="G28" s="7" t="inlineStr">
        <is>
          <t xml:space="preserve">15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Lavoratrici in gravidanza, giovani, genere, età, provenienza e tipo di contratto</t>
        </is>
      </c>
      <c r="C29" s="5" t="inlineStr">
        <is>
          <t xml:space="preserve">Valutazione dei rischi</t>
        </is>
      </c>
      <c r="D29" s="8">
        <f>WORKDAY($J$3,20)</f>
      </c>
      <c r="E29" s="7">
        <v>3</v>
      </c>
      <c r="F29" s="12">
        <f>IF(OR(D29="",E29=""),"",WORKDAY(D29,MAX(E29,1)-1))</f>
      </c>
      <c r="G29" s="7" t="inlineStr">
        <is>
          <t xml:space="preserve">15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Lavori in appalto e interferenze</t>
        </is>
      </c>
      <c r="C30" s="5" t="inlineStr">
        <is>
          <t xml:space="preserve">Valutazione dei rischi</t>
        </is>
      </c>
      <c r="D30" s="8">
        <f>WORKDAY($J$3,20)</f>
      </c>
      <c r="E30" s="7">
        <v>3</v>
      </c>
      <c r="F30" s="12">
        <f>IF(OR(D30="",E30=""),"",WORKDAY(D30,MAX(E30,1)-1))</f>
      </c>
      <c r="G30" s="7" t="inlineStr">
        <is>
          <t xml:space="preserve">15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Schede di valutazione per mansione</t>
        </is>
      </c>
      <c r="C31" s="5" t="inlineStr">
        <is>
          <t xml:space="preserve">Valutazione dei rischi</t>
        </is>
      </c>
      <c r="D31" s="8">
        <f>WORKDAY($J$3,23)</f>
      </c>
      <c r="E31" s="7">
        <v>6</v>
      </c>
      <c r="F31" s="12">
        <f>IF(OR(D31="",E31=""),"",WORKDAY(D31,MAX(E31,1)-1))</f>
      </c>
      <c r="G31" s="7" t="inlineStr">
        <is>
          <t xml:space="preserve">16, 17, 18, 21, 22, 23, 24, 25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Revisione delle schede con il medico competente</t>
        </is>
      </c>
      <c r="C32" s="5" t="inlineStr">
        <is>
          <t xml:space="preserve">Valutazione dei rischi</t>
        </is>
      </c>
      <c r="D32" s="8">
        <f>WORKDAY($J$3,29)</f>
      </c>
      <c r="E32" s="7">
        <v>2</v>
      </c>
      <c r="F32" s="12">
        <f>IF(OR(D32="",E32=""),"",WORKDAY(D32,MAX(E32,1)-1))</f>
      </c>
      <c r="G32" s="7" t="inlineStr">
        <is>
          <t xml:space="preserve">26, 20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Valutazione dei rischi completata</t>
        </is>
      </c>
      <c r="C33" s="5" t="inlineStr">
        <is>
          <t xml:space="preserve">Valutazione dei rischi</t>
        </is>
      </c>
      <c r="D33" s="8">
        <f>WORKDAY($J$3,31)</f>
      </c>
      <c r="E33" s="7">
        <v>0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Sì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DPI per mansione e loro schede</t>
        </is>
      </c>
      <c r="C34" s="5" t="inlineStr">
        <is>
          <t xml:space="preserve">Misure e programma</t>
        </is>
      </c>
      <c r="D34" s="8">
        <f>WORKDAY($J$3,29)</f>
      </c>
      <c r="E34" s="7">
        <v>3</v>
      </c>
      <c r="F34" s="12">
        <f>IF(OR(D34="",E34=""),"",WORKDAY(D34,MAX(E34,1)-1))</f>
      </c>
      <c r="G34" s="7" t="inlineStr">
        <is>
          <t xml:space="preserve">26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Programma delle misure di miglioramento</t>
        </is>
      </c>
      <c r="C35" s="5" t="inlineStr">
        <is>
          <t xml:space="preserve">Misure e programma</t>
        </is>
      </c>
      <c r="D35" s="8">
        <f>WORKDAY($J$3,32)</f>
      </c>
      <c r="E35" s="7">
        <v>4</v>
      </c>
      <c r="F35" s="12">
        <f>IF(OR(D35="",E35=""),"",WORKDAY(D35,MAX(E35,1)-1))</f>
      </c>
      <c r="G35" s="7" t="inlineStr">
        <is>
          <t xml:space="preserve">28, 29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Procedure di sicurezza per le attività a rischio</t>
        </is>
      </c>
      <c r="C36" s="5" t="inlineStr">
        <is>
          <t xml:space="preserve">Misure e programma</t>
        </is>
      </c>
      <c r="D36" s="8">
        <f>WORKDAY($J$3,32)</f>
      </c>
      <c r="E36" s="7">
        <v>6</v>
      </c>
      <c r="F36" s="12">
        <f>IF(OR(D36="",E36=""),"",WORKDAY(D36,MAX(E36,1)-1))</f>
      </c>
      <c r="G36" s="7" t="inlineStr">
        <is>
          <t xml:space="preserve">28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Aggiornamento del piano di emergenza ed evacuazione</t>
        </is>
      </c>
      <c r="C37" s="5" t="inlineStr">
        <is>
          <t xml:space="preserve">Misure e programma</t>
        </is>
      </c>
      <c r="D37" s="8">
        <f>WORKDAY($J$3,33)</f>
      </c>
      <c r="E37" s="7">
        <v>4</v>
      </c>
      <c r="F37" s="12">
        <f>IF(OR(D37="",E37=""),"",WORKDAY(D37,MAX(E37,1)-1))</f>
      </c>
      <c r="G37" s="7" t="inlineStr">
        <is>
          <t xml:space="preserve">28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Fabbisogno di formazione, informazione e addestramento</t>
        </is>
      </c>
      <c r="C38" s="5" t="inlineStr">
        <is>
          <t xml:space="preserve">Misure e programma</t>
        </is>
      </c>
      <c r="D38" s="8">
        <f>WORKDAY($J$3,32)</f>
      </c>
      <c r="E38" s="7">
        <v>3</v>
      </c>
      <c r="F38" s="12">
        <f>IF(OR(D38="",E38=""),"",WORKDAY(D38,MAX(E38,1)-1))</f>
      </c>
      <c r="G38" s="7" t="inlineStr">
        <is>
          <t xml:space="preserve">28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Stesura del documento di valutazione dei rischi</t>
        </is>
      </c>
      <c r="C39" s="5" t="inlineStr">
        <is>
          <t xml:space="preserve">Misure e programma</t>
        </is>
      </c>
      <c r="D39" s="8">
        <f>WORKDAY($J$3,38)</f>
      </c>
      <c r="E39" s="7">
        <v>3</v>
      </c>
      <c r="F39" s="12">
        <f>IF(OR(D39="",E39=""),"",WORKDAY(D39,MAX(E39,1)-1))</f>
      </c>
      <c r="G39" s="7" t="inlineStr">
        <is>
          <t xml:space="preserve">30, 31, 32, 33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Il datore di lavoro rilegge il documento e il programma</t>
        </is>
      </c>
      <c r="C40" s="5" t="inlineStr">
        <is>
          <t xml:space="preserve">Misure e programma</t>
        </is>
      </c>
      <c r="D40" s="8">
        <f>WORKDAY($J$3,41)</f>
      </c>
      <c r="E40" s="7">
        <v>4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DVR firmato con data certa</t>
        </is>
      </c>
      <c r="C41" s="5" t="inlineStr">
        <is>
          <t xml:space="preserve">Misure e programma</t>
        </is>
      </c>
      <c r="D41" s="8">
        <f>WORKDAY($J$3,45)</f>
      </c>
      <c r="E41" s="7">
        <v>0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Sì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Convocazione della riunione periodica</t>
        </is>
      </c>
      <c r="C42" s="5" t="inlineStr">
        <is>
          <t xml:space="preserve">Riunione e formazione</t>
        </is>
      </c>
      <c r="D42" s="8">
        <f>WORKDAY($J$3,41)</f>
      </c>
      <c r="E42" s="7">
        <v>1</v>
      </c>
      <c r="F42" s="12">
        <f>IF(OR(D42="",E42=""),"",WORKDAY(D42,MAX(E42,1)-1))</f>
      </c>
      <c r="G42" s="7" t="inlineStr">
        <is>
          <t xml:space="preserve">34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Preparazione dei materiali della riunione</t>
        </is>
      </c>
      <c r="C43" s="5" t="inlineStr">
        <is>
          <t xml:space="preserve">Riunione e formazione</t>
        </is>
      </c>
      <c r="D43" s="8">
        <f>WORKDAY($J$3,42)</f>
      </c>
      <c r="E43" s="7">
        <v>3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Riunione periodica di prevenzione e protezione</t>
        </is>
      </c>
      <c r="C44" s="5" t="inlineStr">
        <is>
          <t xml:space="preserve">Riunione e formazione</t>
        </is>
      </c>
      <c r="D44" s="8">
        <f>WORKDAY($J$3,46)</f>
      </c>
      <c r="E44" s="7">
        <v>1</v>
      </c>
      <c r="F44" s="12">
        <f>IF(OR(D44="",E44=""),"",WORKDAY(D44,MAX(E44,1)-1))</f>
      </c>
      <c r="G44" s="7" t="inlineStr">
        <is>
          <t xml:space="preserve">36, 38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Verbale della riunione a disposizione dei partecipanti</t>
        </is>
      </c>
      <c r="C45" s="5" t="inlineStr">
        <is>
          <t xml:space="preserve">Riunione e formazione</t>
        </is>
      </c>
      <c r="D45" s="8">
        <f>WORKDAY($J$3,47)</f>
      </c>
      <c r="E45" s="7">
        <v>1</v>
      </c>
      <c r="F45" s="12">
        <f>IF(OR(D45="",E45=""),"",WORKDAY(D45,MAX(E45,1)-1))</f>
      </c>
      <c r="G45" s="7" t="inlineStr">
        <is>
          <t xml:space="preserve">39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Copia del DVR al RLS che la chiede</t>
        </is>
      </c>
      <c r="C46" s="5" t="inlineStr">
        <is>
          <t xml:space="preserve">Riunione e formazione</t>
        </is>
      </c>
      <c r="D46" s="8">
        <f>WORKDAY($J$3,46)</f>
      </c>
      <c r="E46" s="7">
        <v>1</v>
      </c>
      <c r="F46" s="12">
        <f>IF(OR(D46="",E46=""),"",WORKDAY(D46,MAX(E46,1)-1))</f>
      </c>
      <c r="G46" s="7" t="inlineStr">
        <is>
          <t xml:space="preserve">36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Informazione ai lavoratori sui rischi della mansione</t>
        </is>
      </c>
      <c r="C47" s="5" t="inlineStr">
        <is>
          <t xml:space="preserve">Riunione e formazione</t>
        </is>
      </c>
      <c r="D47" s="8">
        <f>WORKDAY($J$3,46)</f>
      </c>
      <c r="E47" s="7">
        <v>3</v>
      </c>
      <c r="F47" s="12">
        <f>IF(OR(D47="",E47=""),"",WORKDAY(D47,MAX(E47,1)-1))</f>
      </c>
      <c r="G47" s="7" t="inlineStr">
        <is>
          <t xml:space="preserve">36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Calendario dei corsi da recuperare e degli aggiornamenti</t>
        </is>
      </c>
      <c r="C48" s="5" t="inlineStr">
        <is>
          <t xml:space="preserve">Riunione e formazione</t>
        </is>
      </c>
      <c r="D48" s="8">
        <f>WORKDAY($J$3,46)</f>
      </c>
      <c r="E48" s="7">
        <v>2</v>
      </c>
      <c r="F48" s="12">
        <f>IF(OR(D48="",E48=""),"",WORKDAY(D48,MAX(E48,1)-1))</f>
      </c>
      <c r="G48" s="7" t="inlineStr">
        <is>
          <t xml:space="preserve">36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DVR presentato e programma delle misure avviato</t>
        </is>
      </c>
      <c r="C49" s="5" t="inlineStr">
        <is>
          <t xml:space="preserve">Riunione e formazione</t>
        </is>
      </c>
      <c r="D49" s="8">
        <f>WORKDAY($J$3,48)</f>
      </c>
      <c r="E49" s="7">
        <v>0</v>
      </c>
      <c r="F49" s="12">
        <f>IF(OR(D49="",E49=""),"",WORKDAY(D49,MAX(E49,1)-1))</f>
      </c>
      <c r="G49" s="7" t="inlineStr">
        <is>
          <t xml:space="preserve">40, 41, 42, 43</t>
        </is>
      </c>
      <c r="H49" s="7" t="inlineStr">
        <is>
          <t xml:space="preserve">Sì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Valutazione dei rischi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Documenti e verifiche periodiche mancanti</t>
        </is>
      </c>
      <c r="C6" s="6" t="inlineStr">
        <is>
          <t xml:space="preserve">Schede di sicurezza vecchie, verifiche delle attrezzature o dell'impianto di terra scadute, attestati introvabili: la valutazione poggia su dati che non reggono.</t>
        </is>
      </c>
      <c r="D6" s="5" t="inlineStr">
        <is>
          <t xml:space="preserve">Dati dell'azienda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Elenco dei documenti consegnato alla riunione di avvio con una data; ciò che manca entra nel programma delle misure come azione con scadenza.</t>
        </is>
      </c>
      <c r="L6" s="6" t="inlineStr">
        <is>
          <t xml:space="preserve">Raccolta dei documenti dell'azienda; Verifica delle nomine e dell'organigramma della sicurezza</t>
        </is>
      </c>
      <c r="M6" s="5" t="inlineStr">
        <is>
          <t xml:space="preserve">Identificato</t>
        </is>
      </c>
      <c r="N6" s="8">
        <f>WORKDAY(Piano!$J$3,9)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Un DVR generico, uguale a quello di un'altra azienda</t>
        </is>
      </c>
      <c r="C7" s="6" t="inlineStr">
        <is>
          <t xml:space="preserve">Schede copiate da un modello senza i reparti, le macchine e le mansioni reali: a un'ispezione o dopo un infortunio la valutazione risulta inadeguata, con le sanzioni dell'art. 55 per il datore di lavoro.</t>
        </is>
      </c>
      <c r="D7" s="5" t="inlineStr">
        <is>
          <t xml:space="preserve">Qualità della valutazione</t>
        </is>
      </c>
      <c r="E7" s="5"/>
      <c r="F7" s="7">
        <v>3</v>
      </c>
      <c r="G7" s="7">
        <v>5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Ogni scheda nasce dal sopralluogo e dai colloqui, con le fotografie; nella verifica interna ogni rischio scritto deve esistere in azienda, e ogni pericolo visto deve essere scritto.</t>
        </is>
      </c>
      <c r="L7" s="6" t="inlineStr">
        <is>
          <t xml:space="preserve">Schede di valutazione per mansione; Stesura del documento di valutazione dei rischi</t>
        </is>
      </c>
      <c r="M7" s="5" t="inlineStr">
        <is>
          <t xml:space="preserve">Identificato</t>
        </is>
      </c>
      <c r="N7" s="8">
        <f>WORKDAY(Piano!$J$3,28)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Misure di rumore in giorni non rappresentativi</t>
        </is>
      </c>
      <c r="C8" s="6" t="inlineStr">
        <is>
          <t xml:space="preserve">Le macchine più rumorose sono ferme o il reparto lavora a regime ridotto: i livelli di esposizione risultano bassi, e la sorveglianza sanitaria non parte dove serve.</t>
        </is>
      </c>
      <c r="D8" s="5" t="inlineStr">
        <is>
          <t xml:space="preserve">Misure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Date della campagna fissate con il responsabile di produzione nella prima settimana; nel rapporto di misura le macchine in funzione e i cicli misurati.</t>
        </is>
      </c>
      <c r="L8" s="6" t="inlineStr">
        <is>
          <t xml:space="preserve">Campagna di misura di rumore e vibrazioni; Valutazione dei rischi fisici</t>
        </is>
      </c>
      <c r="M8" s="5" t="inlineStr">
        <is>
          <t xml:space="preserve">Identificato</t>
        </is>
      </c>
      <c r="N8" s="8">
        <f>WORKDAY(Piano!$J$3,15)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RLS assente o consultazione non documentata</t>
        </is>
      </c>
      <c r="C9" s="6" t="inlineStr">
        <is>
          <t xml:space="preserve">Il RLS non è stato eletto, o lo si incontra solo alla firma: manca la consultazione preventiva che l'art. 29 chiede.</t>
        </is>
      </c>
      <c r="D9" s="5" t="inlineStr">
        <is>
          <t xml:space="preserve">Partecipazione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Senza RLS si coinvolge il rappresentante territoriale (RLST); la consultazione avviene prima delle schede, con un verbale firmato.</t>
        </is>
      </c>
      <c r="L9" s="6" t="inlineStr">
        <is>
          <t xml:space="preserve">Consultazione preventiva del RLS</t>
        </is>
      </c>
      <c r="M9" s="5" t="inlineStr">
        <is>
          <t xml:space="preserve">Identificato</t>
        </is>
      </c>
      <c r="N9" s="8">
        <f>WORKDAY(Piano!$J$3,8)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Programma delle misure senza budget né date</t>
        </is>
      </c>
      <c r="C10" s="6" t="inlineStr">
        <is>
          <t xml:space="preserve">Le misure costose (protezioni delle macchine, aspirazioni, scaffalature) restano senza scadenza: il programma è scritto e non si attua.</t>
        </is>
      </c>
      <c r="D10" s="5" t="inlineStr">
        <is>
          <t xml:space="preserve">Attuazione</t>
        </is>
      </c>
      <c r="E10" s="5"/>
      <c r="F10" s="7">
        <v>4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Stima di massima accanto a ogni misura costosa; priorità e date decise dal datore di lavoro nella rilettura; le misure dei rischi alti con una data entro il trimestre.</t>
        </is>
      </c>
      <c r="L10" s="6" t="inlineStr">
        <is>
          <t xml:space="preserve">Programma delle misure di miglioramento; Il datore di lavoro rilegge il documento e il programma</t>
        </is>
      </c>
      <c r="M10" s="5" t="inlineStr">
        <is>
          <t xml:space="preserve">Identificato</t>
        </is>
      </c>
      <c r="N10" s="8">
        <f>WORKDAY(Piano!$J$3,35)</f>
      </c>
      <c r="O10" s="11">
        <f>IF(AND(B10&lt;&gt;"",ISNUMBER(N10),M10&lt;&gt;"Chiuso",M10&lt;&gt;"Occorso",N10&lt;TODAY()),"Scaduta","")</f>
      </c>
    </row>
    <row r="11" ht="90" customHeight="1">
      <c r="A11" s="13">
        <f>IF(B11="","","R-"&amp;(ROW()-5))</f>
      </c>
      <c r="B11" s="6" t="inlineStr">
        <is>
          <t xml:space="preserve">Formazione scaduta scoperta durante la raccolta</t>
        </is>
      </c>
      <c r="C11" s="6" t="inlineStr">
        <is>
          <t xml:space="preserve">Attestati della formazione specifica, dei preposti o degli addetti alle emergenze scaduti: lavoratori esposti senza la formazione che la legge chiede.</t>
        </is>
      </c>
      <c r="D11" s="5" t="inlineStr">
        <is>
          <t xml:space="preserve">Formazione</t>
        </is>
      </c>
      <c r="E11" s="5"/>
      <c r="F11" s="7">
        <v>4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Segnalazione scritta al datore di lavoro appena emerge, senza aspettare il DVR; i corsi mancanti per primi nel calendario della formazione.</t>
        </is>
      </c>
      <c r="L11" s="6" t="inlineStr">
        <is>
          <t xml:space="preserve">Raccolta dei documenti dell'azienda; Fabbisogno di formazione, informazione e addestramento; Calendario dei corsi da recuperare e degli aggiornamenti</t>
        </is>
      </c>
      <c r="M11" s="5" t="inlineStr">
        <is>
          <t xml:space="preserve">Identificato</t>
        </is>
      </c>
      <c r="N11" s="8">
        <f>WORKDAY(Piano!$J$3,10)</f>
      </c>
      <c r="O11" s="11">
        <f>IF(AND(B11&lt;&gt;"",ISNUMBER(N11),M11&lt;&gt;"Chiuso",M11&lt;&gt;"Occorso",N11&lt;TODAY()),"Scaduta","")</f>
      </c>
    </row>
    <row r="12" ht="75" customHeight="1">
      <c r="A12" s="13">
        <f>IF(B12="","","R-"&amp;(ROW()-5))</f>
      </c>
      <c r="B12" s="6" t="inlineStr">
        <is>
          <t xml:space="preserve">L'azienda cambia mentre la si valuta</t>
        </is>
      </c>
      <c r="C12" s="6" t="inlineStr">
        <is>
          <t xml:space="preserve">Una linea nuova, un magazzino ampliato o un turno in più a lavoro avviato: le schede descrivono un'azienda che non c'è più.</t>
        </is>
      </c>
      <c r="D12" s="5" t="inlineStr">
        <is>
          <t xml:space="preserve">Organizzazione</t>
        </is>
      </c>
      <c r="E12" s="5"/>
      <c r="F12" s="7">
        <v>2</v>
      </c>
      <c r="G12" s="7">
        <v>3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Le modifiche in programma si chiedono alla riunione di avvio e si valutano già nelle schede; dopo la firma, ogni modifica significativa chiede la rielaborazione entro 30 giorni (art. 29, comma 3).</t>
        </is>
      </c>
      <c r="L12" s="6" t="inlineStr">
        <is>
          <t xml:space="preserve">Riunione di avvio con il datore di lavoro; Schede di valutazione per mansione</t>
        </is>
      </c>
      <c r="M12" s="5" t="inlineStr">
        <is>
          <t xml:space="preserve">Identificato</t>
        </is>
      </c>
      <c r="N12" s="8">
        <f>WORKDAY(Piano!$J$3,30)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Documento di valutazione dei rischi: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Il DVR dal sopralluogo alla firma con data certa: rischi per mansione, misure di rumore e vibrazioni, programma delle misure, riunione periodica.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HYPERLINK("https://keenhour.com/modelli/valutazione-rischi-dvr","Il modello «Documento di valutazione dei rischi» nella galleria")</f>
      </c>
    </row>
    <row r="20">
      <c r="B20" s="29">
        <f>HYPERLINK("https://keenhour.com/modelli/valutazione-rischi-dvr/usa","Usa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Documento di valutazione dei rischi</dc:title>
  <dc:creator>KeenHour</dc:creator>
  <dc:language>it-IT</dc:language>
</cp:coreProperties>
</file>